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fs\data\総務政策課\財政\予算関係\予算関係（R7）\予算に関する調査\【照会：3_16（月）〆】令和６年度財政状況資料集の作成及び提出について\提出\"/>
    </mc:Choice>
  </mc:AlternateContent>
  <xr:revisionPtr revIDLastSave="0" documentId="13_ncr:1_{7AB2B338-5459-4DCB-A8C4-DD2E5E7DD118}" xr6:coauthVersionLast="47" xr6:coauthVersionMax="47" xr10:uidLastSave="{00000000-0000-0000-0000-000000000000}"/>
  <bookViews>
    <workbookView xWindow="-108" yWindow="-108" windowWidth="23256" windowHeight="1245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BE35" i="10"/>
  <c r="C35" i="10"/>
  <c r="CO34" i="10"/>
  <c r="BW34" i="10"/>
  <c r="BW35" i="10" s="1"/>
  <c r="BW36" i="10" s="1"/>
  <c r="BW37" i="10" s="1"/>
  <c r="BW38" i="10" s="1"/>
  <c r="BW39" i="10" s="1"/>
  <c r="BW40" i="10" s="1"/>
  <c r="BW41" i="10" s="1"/>
  <c r="BW42" i="10" s="1"/>
  <c r="BE34" i="10"/>
  <c r="C34" i="10"/>
  <c r="U34" i="10" s="1"/>
  <c r="U35" i="10" s="1"/>
  <c r="U36" i="10" s="1"/>
  <c r="AM34" i="10" l="1"/>
  <c r="AM35"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<sst xmlns="http://schemas.openxmlformats.org/spreadsheetml/2006/main" count="1130" uniqueCount="558">
  <si>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</si>
  <si>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</si>
  <si>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</si>
  <si>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</si>
  <si>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</si>
  <si>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</si>
  <si>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</si>
  <si>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</si>
  <si>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</si>
  <si>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</si>
  <si>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</si>
  <si>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</si>
  <si>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</si>
  <si>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</si>
  <si>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</si>
  <si>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</si>
  <si>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</si>
  <si>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</si>
  <si>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</si>
  <si>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</si>
  <si>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</si>
  <si>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</si>
  <si>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</si>
  <si>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</si>
  <si>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</si>
  <si>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</si>
  <si>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</si>
  <si>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</si>
  <si>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</si>
  <si>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</si>
  <si>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</si>
  <si>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</si>
  <si>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</si>
  <si>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</si>
  <si>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</si>
  <si>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</si>
  <si>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</si>
  <si>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</si>
  <si>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</si>
  <si>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</si>
  <si>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</si>
  <si>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</si>
  <si>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</si>
  <si>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</si>
  <si>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</si>
  <si>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</si>
  <si>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</si>
  <si>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</si>
  <si>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</si>
  <si>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</si>
  <si>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</si>
  <si>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</si>
  <si>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</si>
  <si>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</si>
  <si>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</si>
  <si>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</si>
  <si>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</si>
  <si>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</si>
  <si>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</si>
  <si>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</si>
  <si>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</si>
  <si>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</si>
  <si>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</si>
  <si>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</si>
  <si>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</si>
  <si>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</si>
  <si>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</si>
  <si>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</si>
  <si>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</si>
  <si>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</si>
  <si>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</si>
  <si>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</si>
  <si>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</si>
  <si>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</si>
  <si>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</si>
  <si>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</si>
  <si>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</si>
  <si>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</si>
  <si>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</si>
  <si>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和歌山県</t>
    <phoneticPr fontId="5"/>
  </si>
  <si>
    <t>市町村類型</t>
    <phoneticPr fontId="5"/>
  </si>
  <si>
    <t>Ⅱ－２</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</si>
  <si>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</si>
  <si>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</si>
  <si>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</si>
  <si>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</si>
  <si>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</si>
  <si>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</si>
  <si>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</si>
  <si>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</si>
  <si>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</si>
  <si>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</si>
  <si>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</si>
  <si>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</si>
  <si>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美浜町</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</si>
  <si>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</si>
  <si>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</si>
  <si>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</si>
  <si>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</si>
  <si>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</si>
  <si>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</si>
  <si>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</si>
  <si>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</si>
  <si>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</si>
  <si>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</si>
  <si>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</si>
  <si>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</si>
  <si>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</si>
  <si>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</si>
  <si>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</si>
  <si>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</si>
  <si>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</si>
  <si>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</si>
  <si>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</si>
  <si>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</si>
  <si>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</si>
  <si>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</si>
  <si>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</si>
  <si>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-8.2</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</si>
  <si>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</si>
  <si>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</si>
  <si>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</si>
  <si>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</si>
  <si>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</si>
  <si>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</si>
  <si>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</si>
  <si>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</si>
  <si>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</si>
  <si>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</si>
  <si>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</si>
  <si>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</si>
  <si>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</si>
  <si>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</si>
  <si>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</si>
  <si>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</si>
  <si>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</si>
  <si>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</si>
  <si>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</si>
  <si>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</si>
  <si>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</si>
  <si>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</si>
  <si>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-2.0</t>
    <phoneticPr fontId="5"/>
  </si>
  <si>
    <t>基準財政需要額</t>
    <phoneticPr fontId="25"/>
  </si>
  <si>
    <t>うち日本人(％)</t>
    <phoneticPr fontId="5"/>
  </si>
  <si>
    <t>-2.1</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</si>
  <si>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</si>
  <si>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</si>
  <si>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</si>
  <si>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</si>
  <si>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</si>
  <si>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</si>
  <si>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</si>
  <si>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</si>
  <si>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</si>
  <si>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</si>
  <si>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</si>
  <si>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</si>
  <si>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</si>
  <si>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</si>
  <si>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</si>
  <si>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</si>
  <si>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</si>
  <si>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</si>
  <si>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</si>
  <si>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</si>
  <si>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</si>
  <si>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</si>
  <si>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</si>
  <si>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</si>
  <si>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</si>
  <si>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</si>
  <si>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</si>
  <si>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</si>
  <si>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</si>
  <si>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</si>
  <si>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</si>
  <si>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</si>
  <si>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</si>
  <si>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</si>
  <si>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</si>
  <si>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</si>
  <si>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</si>
  <si>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</si>
  <si>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</si>
  <si>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</si>
  <si>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</si>
  <si>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</si>
  <si>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</si>
  <si>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</si>
  <si>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</si>
  <si>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</si>
  <si>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</si>
  <si>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</si>
  <si>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</si>
  <si>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</si>
  <si>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</si>
  <si>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</si>
  <si>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</si>
  <si>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</si>
  <si>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</si>
  <si>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</si>
  <si>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</si>
  <si>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</si>
  <si>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和歌山県美浜町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</si>
  <si>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</si>
  <si>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</si>
  <si>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</si>
  <si>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</si>
  <si>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</si>
  <si>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</si>
  <si>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</si>
  <si>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</si>
  <si>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</si>
  <si>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</si>
  <si>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</si>
  <si>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</si>
  <si>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</si>
  <si>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</si>
  <si>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</si>
  <si>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</si>
  <si>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</si>
  <si>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</si>
  <si>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</si>
  <si>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</si>
  <si>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</si>
  <si>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</si>
  <si>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</si>
  <si>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</si>
  <si>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</si>
  <si>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</si>
  <si>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</si>
  <si>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</si>
  <si>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</si>
  <si>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</si>
  <si>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</si>
  <si>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</si>
  <si>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</si>
  <si>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</si>
  <si>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</si>
  <si>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</si>
  <si>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</si>
  <si>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</si>
  <si>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</si>
  <si>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</si>
  <si>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</si>
  <si>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</si>
  <si>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</si>
  <si>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</si>
  <si>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</si>
  <si>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</si>
  <si>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</si>
  <si>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</si>
  <si>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</si>
  <si>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</si>
  <si>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</si>
  <si>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</si>
  <si>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</si>
  <si>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</si>
  <si>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</si>
  <si>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</si>
  <si>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</si>
  <si>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</si>
  <si>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</si>
  <si>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</si>
  <si>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</si>
  <si>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</si>
  <si>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</si>
  <si>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</si>
  <si>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</si>
  <si>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</si>
  <si>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</si>
  <si>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</si>
  <si>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</si>
  <si>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</si>
  <si>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</si>
  <si>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</si>
  <si>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</si>
  <si>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</si>
  <si>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</si>
  <si>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</si>
  <si>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</si>
  <si>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</si>
  <si>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</si>
  <si>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</si>
  <si>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</si>
  <si>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</si>
  <si>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</si>
  <si>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</si>
  <si>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</si>
  <si>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</si>
  <si>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</si>
  <si>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</si>
  <si>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</si>
  <si>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</si>
  <si>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</si>
  <si>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</si>
  <si>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</si>
  <si>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</si>
  <si>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</si>
  <si>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</si>
  <si>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</si>
  <si>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</si>
  <si>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</si>
  <si>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</si>
  <si>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</si>
  <si>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</si>
  <si>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</si>
  <si>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</si>
  <si>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</si>
  <si>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</si>
  <si>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</si>
  <si>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</si>
  <si>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</si>
  <si>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</si>
  <si>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</si>
  <si>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</si>
  <si>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</si>
  <si>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</si>
  <si>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</si>
  <si>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病院</t>
    <phoneticPr fontId="5"/>
  </si>
  <si>
    <t>再差引収支</t>
    <rPh sb="0" eb="1">
      <t>サイ</t>
    </rPh>
    <rPh sb="1" eb="3">
      <t>サシヒキ</t>
    </rPh>
    <rPh sb="3" eb="5">
      <t>シュウシ</t>
    </rPh>
    <phoneticPr fontId="5"/>
  </si>
  <si>
    <t>　　うち一部事務組合負担金</t>
    <phoneticPr fontId="5"/>
  </si>
  <si>
    <t>地方債</t>
  </si>
  <si>
    <t>下水道</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</si>
  <si>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</si>
  <si>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</si>
  <si>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</si>
  <si>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</si>
  <si>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</si>
  <si>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</si>
  <si>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</si>
  <si>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介護サービス</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</si>
  <si>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</si>
  <si>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</si>
  <si>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</si>
  <si>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</si>
  <si>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</si>
  <si>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</si>
  <si>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</si>
  <si>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</si>
  <si>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</si>
  <si>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</si>
  <si>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</si>
  <si>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</si>
  <si>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</si>
  <si>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</si>
  <si>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</si>
  <si>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</si>
  <si>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</si>
  <si>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</si>
  <si>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</si>
  <si>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</si>
  <si>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</si>
  <si>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</si>
  <si>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和歌山県美浜町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</si>
  <si>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</si>
  <si>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</si>
  <si>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</si>
  <si>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</si>
  <si>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</si>
  <si>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</si>
  <si>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</si>
  <si>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</si>
  <si>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</si>
  <si>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</si>
  <si>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</si>
  <si>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</si>
  <si>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</si>
  <si>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</si>
  <si>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</si>
  <si>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</si>
  <si>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</si>
  <si>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</si>
  <si>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</si>
  <si>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</si>
  <si>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</si>
  <si>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</si>
  <si>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</si>
  <si>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</si>
  <si>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</si>
  <si>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</si>
  <si>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</si>
  <si>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</si>
  <si>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</si>
  <si>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</si>
  <si>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</si>
  <si>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</si>
  <si>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</si>
  <si>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</si>
  <si>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</si>
  <si>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</si>
  <si>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</si>
  <si>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</si>
  <si>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</si>
  <si>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</si>
  <si>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</si>
  <si>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</si>
  <si>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</si>
  <si>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</si>
  <si>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</si>
  <si>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</si>
  <si>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</si>
  <si>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</si>
  <si>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</si>
  <si>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</si>
  <si>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</si>
  <si>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</si>
  <si>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</si>
  <si>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</si>
  <si>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</si>
  <si>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</si>
  <si>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</si>
  <si>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</si>
  <si>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</si>
  <si>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</si>
  <si>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</si>
  <si>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</si>
  <si>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</si>
  <si>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</si>
  <si>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</si>
  <si>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</si>
  <si>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</si>
  <si>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</si>
  <si>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</si>
  <si>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</si>
  <si>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</si>
  <si>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</si>
  <si>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</si>
  <si>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</si>
  <si>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</si>
  <si>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</si>
  <si>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</si>
  <si>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</si>
  <si>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</si>
  <si>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</si>
  <si>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</si>
  <si>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</si>
  <si>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</si>
  <si>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</si>
  <si>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</si>
  <si>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</si>
  <si>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</si>
  <si>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</si>
  <si>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</si>
  <si>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</si>
  <si>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</si>
  <si>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</si>
  <si>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</si>
  <si>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</si>
  <si>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</si>
  <si>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</si>
  <si>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</si>
  <si>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</si>
  <si>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</si>
  <si>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</si>
  <si>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</si>
  <si>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</si>
  <si>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</si>
  <si>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</si>
  <si>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</si>
  <si>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</si>
  <si>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</si>
  <si>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</si>
  <si>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</si>
  <si>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</si>
  <si>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</si>
  <si>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</si>
  <si>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</si>
  <si>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</si>
  <si>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</si>
  <si>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</si>
  <si>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</si>
  <si>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</si>
  <si>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</si>
  <si>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</si>
  <si>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</si>
  <si>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</si>
  <si>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</si>
  <si>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</si>
  <si>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</si>
  <si>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</si>
  <si>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</si>
  <si>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</si>
  <si>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</si>
  <si>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</si>
  <si>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</si>
  <si>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</si>
  <si>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</si>
  <si>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</si>
  <si>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</si>
  <si>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</si>
  <si>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</si>
  <si>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</si>
  <si>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</si>
  <si>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</si>
  <si>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</si>
  <si>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</si>
  <si>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</si>
  <si>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</si>
  <si>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</si>
  <si>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</si>
  <si>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</si>
  <si>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</si>
  <si>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</si>
  <si>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</si>
  <si>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</si>
  <si>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</si>
  <si>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</si>
  <si>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</si>
  <si>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</si>
  <si>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</si>
  <si>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</si>
  <si>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</si>
  <si>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</si>
  <si>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</si>
  <si>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</si>
  <si>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</si>
  <si>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</si>
  <si>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</si>
  <si>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</si>
  <si>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</si>
  <si>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</si>
  <si>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</si>
  <si>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</si>
  <si>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</si>
  <si>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</si>
  <si>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</si>
  <si>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</si>
  <si>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</si>
  <si>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一般会計</t>
  </si>
  <si>
    <t>水道事業会計</t>
  </si>
  <si>
    <t>国民健康保険特別会計</t>
  </si>
  <si>
    <t>介護保険特別会計</t>
  </si>
  <si>
    <t>下水道事業会計</t>
  </si>
  <si>
    <t>後期高齢者医療特別会計</t>
  </si>
  <si>
    <t>その他会計（赤字）</t>
  </si>
  <si>
    <t>その他会計（黒字）</t>
  </si>
  <si>
    <t>R02</t>
    <phoneticPr fontId="5"/>
  </si>
  <si>
    <t>R03</t>
    <phoneticPr fontId="5"/>
  </si>
  <si>
    <t>R04</t>
    <phoneticPr fontId="5"/>
  </si>
  <si>
    <t>R05</t>
    <phoneticPr fontId="5"/>
  </si>
  <si>
    <t>R06</t>
    <phoneticPr fontId="5"/>
  </si>
  <si>
    <t>-</t>
    <phoneticPr fontId="2"/>
  </si>
  <si>
    <t>和歌山県市町村総合事務組合</t>
    <rPh sb="0" eb="4">
      <t>ワカヤマケン</t>
    </rPh>
    <rPh sb="4" eb="7">
      <t>シチョウソン</t>
    </rPh>
    <rPh sb="7" eb="9">
      <t>ソウゴウ</t>
    </rPh>
    <rPh sb="9" eb="11">
      <t>ジム</t>
    </rPh>
    <rPh sb="11" eb="13">
      <t>クミアイ</t>
    </rPh>
    <phoneticPr fontId="17"/>
  </si>
  <si>
    <t>和歌山地方税回収機構</t>
    <rPh sb="0" eb="3">
      <t>ワカヤマ</t>
    </rPh>
    <rPh sb="3" eb="6">
      <t>チホウゼイ</t>
    </rPh>
    <rPh sb="6" eb="8">
      <t>カイシュウ</t>
    </rPh>
    <rPh sb="8" eb="10">
      <t>キコウ</t>
    </rPh>
    <phoneticPr fontId="17"/>
  </si>
  <si>
    <t>和歌山県後期高齢者医療広域連合（普通会計）</t>
    <rPh sb="0" eb="4">
      <t>ワカヤマケン</t>
    </rPh>
    <rPh sb="4" eb="6">
      <t>コウキ</t>
    </rPh>
    <rPh sb="6" eb="9">
      <t>コウレイシャ</t>
    </rPh>
    <rPh sb="9" eb="11">
      <t>イリョウ</t>
    </rPh>
    <rPh sb="11" eb="13">
      <t>コウイキ</t>
    </rPh>
    <rPh sb="13" eb="15">
      <t>レンゴウ</t>
    </rPh>
    <rPh sb="16" eb="18">
      <t>フツウ</t>
    </rPh>
    <rPh sb="18" eb="20">
      <t>カイケイ</t>
    </rPh>
    <phoneticPr fontId="17"/>
  </si>
  <si>
    <t>和歌山県後期高齢者医療広域連合（特別会計）</t>
    <rPh sb="0" eb="4">
      <t>ワカヤマケン</t>
    </rPh>
    <rPh sb="4" eb="6">
      <t>コウキ</t>
    </rPh>
    <rPh sb="6" eb="9">
      <t>コウレイシャ</t>
    </rPh>
    <rPh sb="9" eb="11">
      <t>イリョウ</t>
    </rPh>
    <rPh sb="11" eb="13">
      <t>コウイキ</t>
    </rPh>
    <rPh sb="13" eb="15">
      <t>レンゴウ</t>
    </rPh>
    <rPh sb="16" eb="18">
      <t>トクベツ</t>
    </rPh>
    <rPh sb="18" eb="20">
      <t>カイケイ</t>
    </rPh>
    <phoneticPr fontId="17"/>
  </si>
  <si>
    <t>御坊広域行政事務組合</t>
    <rPh sb="0" eb="2">
      <t>ゴボウ</t>
    </rPh>
    <rPh sb="2" eb="4">
      <t>コウイキ</t>
    </rPh>
    <rPh sb="4" eb="6">
      <t>ギョウセイ</t>
    </rPh>
    <rPh sb="6" eb="8">
      <t>ジム</t>
    </rPh>
    <rPh sb="8" eb="10">
      <t>クミアイ</t>
    </rPh>
    <phoneticPr fontId="17"/>
  </si>
  <si>
    <t>御坊日高老人福祉施設事務組合（普通会計）</t>
    <rPh sb="0" eb="2">
      <t>ゴボウ</t>
    </rPh>
    <rPh sb="2" eb="4">
      <t>ヒダカ</t>
    </rPh>
    <rPh sb="4" eb="6">
      <t>ロウジン</t>
    </rPh>
    <rPh sb="6" eb="8">
      <t>フクシ</t>
    </rPh>
    <rPh sb="8" eb="10">
      <t>シセツ</t>
    </rPh>
    <rPh sb="10" eb="12">
      <t>ジム</t>
    </rPh>
    <rPh sb="12" eb="14">
      <t>クミアイ</t>
    </rPh>
    <rPh sb="15" eb="17">
      <t>フツウ</t>
    </rPh>
    <rPh sb="17" eb="19">
      <t>カイケイ</t>
    </rPh>
    <phoneticPr fontId="17"/>
  </si>
  <si>
    <t>御坊日高老人福祉施設事務組合（公営企業会計）</t>
    <rPh sb="0" eb="2">
      <t>ゴボウ</t>
    </rPh>
    <rPh sb="2" eb="4">
      <t>ヒダカ</t>
    </rPh>
    <rPh sb="4" eb="6">
      <t>ロウジン</t>
    </rPh>
    <rPh sb="6" eb="8">
      <t>フクシ</t>
    </rPh>
    <rPh sb="8" eb="10">
      <t>シセツ</t>
    </rPh>
    <rPh sb="10" eb="12">
      <t>ジム</t>
    </rPh>
    <rPh sb="12" eb="14">
      <t>クミアイ</t>
    </rPh>
    <rPh sb="15" eb="17">
      <t>コウエイ</t>
    </rPh>
    <rPh sb="17" eb="19">
      <t>キギョウ</t>
    </rPh>
    <rPh sb="19" eb="21">
      <t>カイケイ</t>
    </rPh>
    <phoneticPr fontId="17"/>
  </si>
  <si>
    <t>日高広域消防事務組合</t>
    <rPh sb="0" eb="2">
      <t>ヒダカ</t>
    </rPh>
    <rPh sb="2" eb="4">
      <t>コウイキ</t>
    </rPh>
    <rPh sb="4" eb="6">
      <t>ショウボウ</t>
    </rPh>
    <rPh sb="6" eb="8">
      <t>ジム</t>
    </rPh>
    <rPh sb="8" eb="10">
      <t>クミアイ</t>
    </rPh>
    <phoneticPr fontId="17"/>
  </si>
  <si>
    <t>御坊市外五ヶ町病院経営事務組合</t>
    <rPh sb="0" eb="3">
      <t>ゴボウシ</t>
    </rPh>
    <rPh sb="3" eb="4">
      <t>ホカ</t>
    </rPh>
    <rPh sb="4" eb="5">
      <t>ゴ</t>
    </rPh>
    <rPh sb="6" eb="7">
      <t>チョウ</t>
    </rPh>
    <rPh sb="7" eb="9">
      <t>ビョウイン</t>
    </rPh>
    <rPh sb="9" eb="11">
      <t>ケイエイ</t>
    </rPh>
    <rPh sb="11" eb="13">
      <t>ジム</t>
    </rPh>
    <rPh sb="13" eb="15">
      <t>クミアイ</t>
    </rPh>
    <phoneticPr fontId="17"/>
  </si>
  <si>
    <t>－</t>
    <phoneticPr fontId="2"/>
  </si>
  <si>
    <t>教育施設整備基金</t>
    <rPh sb="0" eb="8">
      <t>キョウイクシセツセイビキキン</t>
    </rPh>
    <phoneticPr fontId="5"/>
  </si>
  <si>
    <t>水産業振興基金</t>
    <rPh sb="0" eb="7">
      <t>スイサンギョウシンコウキキン</t>
    </rPh>
    <phoneticPr fontId="2"/>
  </si>
  <si>
    <t>墓地管理基金</t>
    <rPh sb="0" eb="6">
      <t>ボチカンリキキン</t>
    </rPh>
    <phoneticPr fontId="2"/>
  </si>
  <si>
    <t>中山間ふるさと・水と土保全基金</t>
    <rPh sb="0" eb="3">
      <t>チュウサンカン</t>
    </rPh>
    <rPh sb="8" eb="9">
      <t>ミズ</t>
    </rPh>
    <rPh sb="10" eb="11">
      <t>ツチ</t>
    </rPh>
    <rPh sb="11" eb="15">
      <t>ホゼンキキン</t>
    </rPh>
    <phoneticPr fontId="2"/>
  </si>
  <si>
    <t>住宅基金</t>
    <rPh sb="0" eb="2">
      <t>ジュウタク</t>
    </rPh>
    <rPh sb="2" eb="4">
      <t>キキン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</si>
</sst>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ゴシック"/>
      <family val="2"/>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2">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xf numFmtId="0" fontId="38" fillId="0" borderId="0">
      <alignment vertical="center"/>
    </xf>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40" xfId="11" applyNumberFormat="1" applyFon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110"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2">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5" xfId="20" xr:uid="{C43D91A5-35AD-408A-A313-A6A0ADC168F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1" xr:uid="{6AA683E6-EA78-4F79-9775-4738C7E56961}"/>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125391</c:v>
                </c:pt>
                <c:pt idx="1">
                  <c:v>138402</c:v>
                </c:pt>
                <c:pt idx="2">
                  <c:v>146367</c:v>
                </c:pt>
                <c:pt idx="3">
                  <c:v>165181</c:v>
                </c:pt>
                <c:pt idx="4">
                  <c:v>166234</c:v>
                </c:pt>
              </c:numCache>
            </c:numRef>
          </c:val>
          <c:smooth val="0"/>
          <c:extLst>
            <c:ext xmlns:c16="http://schemas.microsoft.com/office/drawing/2014/chart" uri="{C3380CC4-5D6E-409C-BE32-E72D297353CC}">
              <c16:uniqueId val="{00000000-AFAC-4B78-B43C-8FB19403016F}"/>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123436</c:v>
                </c:pt>
                <c:pt idx="1">
                  <c:v>63173</c:v>
                </c:pt>
                <c:pt idx="2">
                  <c:v>112068</c:v>
                </c:pt>
                <c:pt idx="3">
                  <c:v>53259</c:v>
                </c:pt>
                <c:pt idx="4">
                  <c:v>63961</c:v>
                </c:pt>
              </c:numCache>
            </c:numRef>
          </c:val>
          <c:smooth val="0"/>
          <c:extLst>
            <c:ext xmlns:c16="http://schemas.microsoft.com/office/drawing/2014/chart" uri="{C3380CC4-5D6E-409C-BE32-E72D297353CC}">
              <c16:uniqueId val="{00000001-AFAC-4B78-B43C-8FB19403016F}"/>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2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8.43</c:v>
                </c:pt>
                <c:pt idx="1">
                  <c:v>12.92</c:v>
                </c:pt>
                <c:pt idx="2">
                  <c:v>6.89</c:v>
                </c:pt>
                <c:pt idx="3">
                  <c:v>11.25</c:v>
                </c:pt>
                <c:pt idx="4">
                  <c:v>10.65</c:v>
                </c:pt>
              </c:numCache>
            </c:numRef>
          </c:val>
          <c:extLst>
            <c:ext xmlns:c16="http://schemas.microsoft.com/office/drawing/2014/chart" uri="{C3380CC4-5D6E-409C-BE32-E72D297353CC}">
              <c16:uniqueId val="{00000000-5E5A-44FC-BCBD-6337E34286EC}"/>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61.88</c:v>
                </c:pt>
                <c:pt idx="1">
                  <c:v>63.27</c:v>
                </c:pt>
                <c:pt idx="2">
                  <c:v>76.5</c:v>
                </c:pt>
                <c:pt idx="3">
                  <c:v>79.459999999999994</c:v>
                </c:pt>
                <c:pt idx="4">
                  <c:v>87.05</c:v>
                </c:pt>
              </c:numCache>
            </c:numRef>
          </c:val>
          <c:extLst>
            <c:ext xmlns:c16="http://schemas.microsoft.com/office/drawing/2014/chart" uri="{C3380CC4-5D6E-409C-BE32-E72D297353CC}">
              <c16:uniqueId val="{00000001-5E5A-44FC-BCBD-6337E34286EC}"/>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15.8</c:v>
                </c:pt>
                <c:pt idx="1">
                  <c:v>11.39</c:v>
                </c:pt>
                <c:pt idx="2">
                  <c:v>5.55</c:v>
                </c:pt>
                <c:pt idx="3">
                  <c:v>7.58</c:v>
                </c:pt>
                <c:pt idx="4">
                  <c:v>8.52</c:v>
                </c:pt>
              </c:numCache>
            </c:numRef>
          </c:val>
          <c:smooth val="0"/>
          <c:extLst>
            <c:ext xmlns:c16="http://schemas.microsoft.com/office/drawing/2014/chart" uri="{C3380CC4-5D6E-409C-BE32-E72D297353CC}">
              <c16:uniqueId val="{00000002-5E5A-44FC-BCBD-6337E34286EC}"/>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c:v>
                </c:pt>
                <c:pt idx="2">
                  <c:v>#N/A</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5660-47BA-90CE-8A29F6185702}"/>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5660-47BA-90CE-8A29F6185702}"/>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5660-47BA-90CE-8A29F6185702}"/>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5660-47BA-90CE-8A29F6185702}"/>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0.06</c:v>
                </c:pt>
                <c:pt idx="2">
                  <c:v>#N/A</c:v>
                </c:pt>
                <c:pt idx="3">
                  <c:v>0.1</c:v>
                </c:pt>
                <c:pt idx="4">
                  <c:v>#N/A</c:v>
                </c:pt>
                <c:pt idx="5">
                  <c:v>0.48</c:v>
                </c:pt>
                <c:pt idx="6">
                  <c:v>#N/A</c:v>
                </c:pt>
                <c:pt idx="7">
                  <c:v>7.0000000000000007E-2</c:v>
                </c:pt>
                <c:pt idx="8">
                  <c:v>#N/A</c:v>
                </c:pt>
                <c:pt idx="9">
                  <c:v>0.1</c:v>
                </c:pt>
              </c:numCache>
            </c:numRef>
          </c:val>
          <c:extLst>
            <c:ext xmlns:c16="http://schemas.microsoft.com/office/drawing/2014/chart" uri="{C3380CC4-5D6E-409C-BE32-E72D297353CC}">
              <c16:uniqueId val="{00000004-5660-47BA-90CE-8A29F6185702}"/>
            </c:ext>
          </c:extLst>
        </c:ser>
        <c:ser>
          <c:idx val="5"/>
          <c:order val="5"/>
          <c:tx>
            <c:strRef>
              <c:f>データシート!$A$32</c:f>
              <c:strCache>
                <c:ptCount val="1"/>
                <c:pt idx="0">
                  <c:v>下水道事業会計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0</c:v>
                </c:pt>
                <c:pt idx="1">
                  <c:v>0</c:v>
                </c:pt>
                <c:pt idx="2">
                  <c:v>0</c:v>
                </c:pt>
                <c:pt idx="3">
                  <c:v>0</c:v>
                </c:pt>
                <c:pt idx="4">
                  <c:v>#N/A</c:v>
                </c:pt>
                <c:pt idx="5">
                  <c:v>0.28000000000000003</c:v>
                </c:pt>
                <c:pt idx="6">
                  <c:v>#N/A</c:v>
                </c:pt>
                <c:pt idx="7">
                  <c:v>0.31</c:v>
                </c:pt>
                <c:pt idx="8">
                  <c:v>#N/A</c:v>
                </c:pt>
                <c:pt idx="9">
                  <c:v>0.27</c:v>
                </c:pt>
              </c:numCache>
            </c:numRef>
          </c:val>
          <c:extLst>
            <c:ext xmlns:c16="http://schemas.microsoft.com/office/drawing/2014/chart" uri="{C3380CC4-5D6E-409C-BE32-E72D297353CC}">
              <c16:uniqueId val="{00000005-5660-47BA-90CE-8A29F6185702}"/>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0.56999999999999995</c:v>
                </c:pt>
                <c:pt idx="2">
                  <c:v>#N/A</c:v>
                </c:pt>
                <c:pt idx="3">
                  <c:v>0.43</c:v>
                </c:pt>
                <c:pt idx="4">
                  <c:v>#N/A</c:v>
                </c:pt>
                <c:pt idx="5">
                  <c:v>0.91</c:v>
                </c:pt>
                <c:pt idx="6">
                  <c:v>#N/A</c:v>
                </c:pt>
                <c:pt idx="7">
                  <c:v>1.29</c:v>
                </c:pt>
                <c:pt idx="8">
                  <c:v>#N/A</c:v>
                </c:pt>
                <c:pt idx="9">
                  <c:v>0.68</c:v>
                </c:pt>
              </c:numCache>
            </c:numRef>
          </c:val>
          <c:extLst>
            <c:ext xmlns:c16="http://schemas.microsoft.com/office/drawing/2014/chart" uri="{C3380CC4-5D6E-409C-BE32-E72D297353CC}">
              <c16:uniqueId val="{00000006-5660-47BA-90CE-8A29F6185702}"/>
            </c:ext>
          </c:extLst>
        </c:ser>
        <c:ser>
          <c:idx val="7"/>
          <c:order val="7"/>
          <c:tx>
            <c:strRef>
              <c:f>データシート!$A$34</c:f>
              <c:strCache>
                <c:ptCount val="1"/>
                <c:pt idx="0">
                  <c:v>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2.06</c:v>
                </c:pt>
                <c:pt idx="2">
                  <c:v>#N/A</c:v>
                </c:pt>
                <c:pt idx="3">
                  <c:v>1.66</c:v>
                </c:pt>
                <c:pt idx="4">
                  <c:v>#N/A</c:v>
                </c:pt>
                <c:pt idx="5">
                  <c:v>1.45</c:v>
                </c:pt>
                <c:pt idx="6">
                  <c:v>#N/A</c:v>
                </c:pt>
                <c:pt idx="7">
                  <c:v>1.06</c:v>
                </c:pt>
                <c:pt idx="8">
                  <c:v>#N/A</c:v>
                </c:pt>
                <c:pt idx="9">
                  <c:v>1.61</c:v>
                </c:pt>
              </c:numCache>
            </c:numRef>
          </c:val>
          <c:extLst>
            <c:ext xmlns:c16="http://schemas.microsoft.com/office/drawing/2014/chart" uri="{C3380CC4-5D6E-409C-BE32-E72D297353CC}">
              <c16:uniqueId val="{00000007-5660-47BA-90CE-8A29F6185702}"/>
            </c:ext>
          </c:extLst>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9.3800000000000008</c:v>
                </c:pt>
                <c:pt idx="2">
                  <c:v>#N/A</c:v>
                </c:pt>
                <c:pt idx="3">
                  <c:v>8.9</c:v>
                </c:pt>
                <c:pt idx="4">
                  <c:v>#N/A</c:v>
                </c:pt>
                <c:pt idx="5">
                  <c:v>8.84</c:v>
                </c:pt>
                <c:pt idx="6">
                  <c:v>#N/A</c:v>
                </c:pt>
                <c:pt idx="7">
                  <c:v>9.5399999999999991</c:v>
                </c:pt>
                <c:pt idx="8">
                  <c:v>#N/A</c:v>
                </c:pt>
                <c:pt idx="9">
                  <c:v>9.85</c:v>
                </c:pt>
              </c:numCache>
            </c:numRef>
          </c:val>
          <c:extLst>
            <c:ext xmlns:c16="http://schemas.microsoft.com/office/drawing/2014/chart" uri="{C3380CC4-5D6E-409C-BE32-E72D297353CC}">
              <c16:uniqueId val="{00000008-5660-47BA-90CE-8A29F6185702}"/>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8.43</c:v>
                </c:pt>
                <c:pt idx="2">
                  <c:v>#N/A</c:v>
                </c:pt>
                <c:pt idx="3">
                  <c:v>12.92</c:v>
                </c:pt>
                <c:pt idx="4">
                  <c:v>#N/A</c:v>
                </c:pt>
                <c:pt idx="5">
                  <c:v>6.89</c:v>
                </c:pt>
                <c:pt idx="6">
                  <c:v>#N/A</c:v>
                </c:pt>
                <c:pt idx="7">
                  <c:v>11.24</c:v>
                </c:pt>
                <c:pt idx="8">
                  <c:v>#N/A</c:v>
                </c:pt>
                <c:pt idx="9">
                  <c:v>10.65</c:v>
                </c:pt>
              </c:numCache>
            </c:numRef>
          </c:val>
          <c:extLst>
            <c:ext xmlns:c16="http://schemas.microsoft.com/office/drawing/2014/chart" uri="{C3380CC4-5D6E-409C-BE32-E72D297353CC}">
              <c16:uniqueId val="{00000009-5660-47BA-90CE-8A29F6185702}"/>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302</c:v>
                </c:pt>
                <c:pt idx="5">
                  <c:v>290</c:v>
                </c:pt>
                <c:pt idx="8">
                  <c:v>282</c:v>
                </c:pt>
                <c:pt idx="11">
                  <c:v>267</c:v>
                </c:pt>
                <c:pt idx="14">
                  <c:v>268</c:v>
                </c:pt>
              </c:numCache>
            </c:numRef>
          </c:val>
          <c:extLst>
            <c:ext xmlns:c16="http://schemas.microsoft.com/office/drawing/2014/chart" uri="{C3380CC4-5D6E-409C-BE32-E72D297353CC}">
              <c16:uniqueId val="{00000000-063F-46B3-872B-F31A10C38020}"/>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063F-46B3-872B-F31A10C38020}"/>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063F-46B3-872B-F31A10C38020}"/>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52</c:v>
                </c:pt>
                <c:pt idx="3">
                  <c:v>36</c:v>
                </c:pt>
                <c:pt idx="6">
                  <c:v>39</c:v>
                </c:pt>
                <c:pt idx="9">
                  <c:v>56</c:v>
                </c:pt>
                <c:pt idx="12">
                  <c:v>68</c:v>
                </c:pt>
              </c:numCache>
            </c:numRef>
          </c:val>
          <c:extLst>
            <c:ext xmlns:c16="http://schemas.microsoft.com/office/drawing/2014/chart" uri="{C3380CC4-5D6E-409C-BE32-E72D297353CC}">
              <c16:uniqueId val="{00000003-063F-46B3-872B-F31A10C38020}"/>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82</c:v>
                </c:pt>
                <c:pt idx="3">
                  <c:v>90</c:v>
                </c:pt>
                <c:pt idx="6">
                  <c:v>59</c:v>
                </c:pt>
                <c:pt idx="9">
                  <c:v>53</c:v>
                </c:pt>
                <c:pt idx="12">
                  <c:v>52</c:v>
                </c:pt>
              </c:numCache>
            </c:numRef>
          </c:val>
          <c:extLst>
            <c:ext xmlns:c16="http://schemas.microsoft.com/office/drawing/2014/chart" uri="{C3380CC4-5D6E-409C-BE32-E72D297353CC}">
              <c16:uniqueId val="{00000004-063F-46B3-872B-F31A10C38020}"/>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063F-46B3-872B-F31A10C38020}"/>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063F-46B3-872B-F31A10C38020}"/>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320</c:v>
                </c:pt>
                <c:pt idx="3">
                  <c:v>320</c:v>
                </c:pt>
                <c:pt idx="6">
                  <c:v>304</c:v>
                </c:pt>
                <c:pt idx="9">
                  <c:v>329</c:v>
                </c:pt>
                <c:pt idx="12">
                  <c:v>328</c:v>
                </c:pt>
              </c:numCache>
            </c:numRef>
          </c:val>
          <c:extLst>
            <c:ext xmlns:c16="http://schemas.microsoft.com/office/drawing/2014/chart" uri="{C3380CC4-5D6E-409C-BE32-E72D297353CC}">
              <c16:uniqueId val="{00000007-063F-46B3-872B-F31A10C38020}"/>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152</c:v>
                </c:pt>
                <c:pt idx="2">
                  <c:v>#N/A</c:v>
                </c:pt>
                <c:pt idx="3">
                  <c:v>#N/A</c:v>
                </c:pt>
                <c:pt idx="4">
                  <c:v>156</c:v>
                </c:pt>
                <c:pt idx="5">
                  <c:v>#N/A</c:v>
                </c:pt>
                <c:pt idx="6">
                  <c:v>#N/A</c:v>
                </c:pt>
                <c:pt idx="7">
                  <c:v>120</c:v>
                </c:pt>
                <c:pt idx="8">
                  <c:v>#N/A</c:v>
                </c:pt>
                <c:pt idx="9">
                  <c:v>#N/A</c:v>
                </c:pt>
                <c:pt idx="10">
                  <c:v>171</c:v>
                </c:pt>
                <c:pt idx="11">
                  <c:v>#N/A</c:v>
                </c:pt>
                <c:pt idx="12">
                  <c:v>#N/A</c:v>
                </c:pt>
                <c:pt idx="13">
                  <c:v>180</c:v>
                </c:pt>
                <c:pt idx="14">
                  <c:v>#N/A</c:v>
                </c:pt>
              </c:numCache>
            </c:numRef>
          </c:val>
          <c:smooth val="0"/>
          <c:extLst>
            <c:ext xmlns:c16="http://schemas.microsoft.com/office/drawing/2014/chart" uri="{C3380CC4-5D6E-409C-BE32-E72D297353CC}">
              <c16:uniqueId val="{00000008-063F-46B3-872B-F31A10C38020}"/>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3353</c:v>
                </c:pt>
                <c:pt idx="5">
                  <c:v>3292</c:v>
                </c:pt>
                <c:pt idx="8">
                  <c:v>3211</c:v>
                </c:pt>
                <c:pt idx="11">
                  <c:v>3107</c:v>
                </c:pt>
                <c:pt idx="14">
                  <c:v>2986</c:v>
                </c:pt>
              </c:numCache>
            </c:numRef>
          </c:val>
          <c:extLst>
            <c:ext xmlns:c16="http://schemas.microsoft.com/office/drawing/2014/chart" uri="{C3380CC4-5D6E-409C-BE32-E72D297353CC}">
              <c16:uniqueId val="{00000000-1101-4D49-8733-44872D76BD0C}"/>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11</c:v>
                </c:pt>
                <c:pt idx="5">
                  <c:v>4</c:v>
                </c:pt>
                <c:pt idx="8">
                  <c:v>0</c:v>
                </c:pt>
                <c:pt idx="11">
                  <c:v>0</c:v>
                </c:pt>
                <c:pt idx="14">
                  <c:v>0</c:v>
                </c:pt>
              </c:numCache>
            </c:numRef>
          </c:val>
          <c:extLst>
            <c:ext xmlns:c16="http://schemas.microsoft.com/office/drawing/2014/chart" uri="{C3380CC4-5D6E-409C-BE32-E72D297353CC}">
              <c16:uniqueId val="{00000001-1101-4D49-8733-44872D76BD0C}"/>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1780</c:v>
                </c:pt>
                <c:pt idx="5">
                  <c:v>2139</c:v>
                </c:pt>
                <c:pt idx="8">
                  <c:v>2682</c:v>
                </c:pt>
                <c:pt idx="11">
                  <c:v>2969</c:v>
                </c:pt>
                <c:pt idx="14">
                  <c:v>3494</c:v>
                </c:pt>
              </c:numCache>
            </c:numRef>
          </c:val>
          <c:extLst>
            <c:ext xmlns:c16="http://schemas.microsoft.com/office/drawing/2014/chart" uri="{C3380CC4-5D6E-409C-BE32-E72D297353CC}">
              <c16:uniqueId val="{00000002-1101-4D49-8733-44872D76BD0C}"/>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1101-4D49-8733-44872D76BD0C}"/>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1101-4D49-8733-44872D76BD0C}"/>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1101-4D49-8733-44872D76BD0C}"/>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540</c:v>
                </c:pt>
                <c:pt idx="3">
                  <c:v>504</c:v>
                </c:pt>
                <c:pt idx="6">
                  <c:v>470</c:v>
                </c:pt>
                <c:pt idx="9">
                  <c:v>469</c:v>
                </c:pt>
                <c:pt idx="12">
                  <c:v>463</c:v>
                </c:pt>
              </c:numCache>
            </c:numRef>
          </c:val>
          <c:extLst>
            <c:ext xmlns:c16="http://schemas.microsoft.com/office/drawing/2014/chart" uri="{C3380CC4-5D6E-409C-BE32-E72D297353CC}">
              <c16:uniqueId val="{00000006-1101-4D49-8733-44872D76BD0C}"/>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538</c:v>
                </c:pt>
                <c:pt idx="3">
                  <c:v>735</c:v>
                </c:pt>
                <c:pt idx="6">
                  <c:v>790</c:v>
                </c:pt>
                <c:pt idx="9">
                  <c:v>825</c:v>
                </c:pt>
                <c:pt idx="12">
                  <c:v>829</c:v>
                </c:pt>
              </c:numCache>
            </c:numRef>
          </c:val>
          <c:extLst>
            <c:ext xmlns:c16="http://schemas.microsoft.com/office/drawing/2014/chart" uri="{C3380CC4-5D6E-409C-BE32-E72D297353CC}">
              <c16:uniqueId val="{00000007-1101-4D49-8733-44872D76BD0C}"/>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1132</c:v>
                </c:pt>
                <c:pt idx="3">
                  <c:v>1089</c:v>
                </c:pt>
                <c:pt idx="6">
                  <c:v>915</c:v>
                </c:pt>
                <c:pt idx="9">
                  <c:v>729</c:v>
                </c:pt>
                <c:pt idx="12">
                  <c:v>543</c:v>
                </c:pt>
              </c:numCache>
            </c:numRef>
          </c:val>
          <c:extLst>
            <c:ext xmlns:c16="http://schemas.microsoft.com/office/drawing/2014/chart" uri="{C3380CC4-5D6E-409C-BE32-E72D297353CC}">
              <c16:uniqueId val="{00000008-1101-4D49-8733-44872D76BD0C}"/>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1101-4D49-8733-44872D76BD0C}"/>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3717</c:v>
                </c:pt>
                <c:pt idx="3">
                  <c:v>3589</c:v>
                </c:pt>
                <c:pt idx="6">
                  <c:v>3597</c:v>
                </c:pt>
                <c:pt idx="9">
                  <c:v>3403</c:v>
                </c:pt>
                <c:pt idx="12">
                  <c:v>3258</c:v>
                </c:pt>
              </c:numCache>
            </c:numRef>
          </c:val>
          <c:extLst>
            <c:ext xmlns:c16="http://schemas.microsoft.com/office/drawing/2014/chart" uri="{C3380CC4-5D6E-409C-BE32-E72D297353CC}">
              <c16:uniqueId val="{0000000A-1101-4D49-8733-44872D76BD0C}"/>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783</c:v>
                </c:pt>
                <c:pt idx="2">
                  <c:v>#N/A</c:v>
                </c:pt>
                <c:pt idx="3">
                  <c:v>#N/A</c:v>
                </c:pt>
                <c:pt idx="4">
                  <c:v>483</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1101-4D49-8733-44872D76BD0C}"/>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1949</c:v>
                </c:pt>
                <c:pt idx="1">
                  <c:v>2031</c:v>
                </c:pt>
                <c:pt idx="2">
                  <c:v>2263</c:v>
                </c:pt>
              </c:numCache>
            </c:numRef>
          </c:val>
          <c:extLst>
            <c:ext xmlns:c16="http://schemas.microsoft.com/office/drawing/2014/chart" uri="{C3380CC4-5D6E-409C-BE32-E72D297353CC}">
              <c16:uniqueId val="{00000000-871C-44EF-889B-6AE767F6D5EF}"/>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52</c:v>
                </c:pt>
                <c:pt idx="1">
                  <c:v>63</c:v>
                </c:pt>
                <c:pt idx="2">
                  <c:v>71</c:v>
                </c:pt>
              </c:numCache>
            </c:numRef>
          </c:val>
          <c:extLst>
            <c:ext xmlns:c16="http://schemas.microsoft.com/office/drawing/2014/chart" uri="{C3380CC4-5D6E-409C-BE32-E72D297353CC}">
              <c16:uniqueId val="{00000001-871C-44EF-889B-6AE767F6D5EF}"/>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611</c:v>
                </c:pt>
                <c:pt idx="1">
                  <c:v>805</c:v>
                </c:pt>
                <c:pt idx="2">
                  <c:v>1101</c:v>
                </c:pt>
              </c:numCache>
            </c:numRef>
          </c:val>
          <c:extLst>
            <c:ext xmlns:c16="http://schemas.microsoft.com/office/drawing/2014/chart" uri="{C3380CC4-5D6E-409C-BE32-E72D297353CC}">
              <c16:uniqueId val="{00000002-871C-44EF-889B-6AE767F6D5EF}"/>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和歌山県美浜町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「元利償還金」は今回ほぼ横ばいであったが、年々増加しており、今後も増加が見込まれる。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「公営企業債の元利償還金に対する繰入金」は、下水道工事が</a:t>
          </a:r>
          <a:r>
            <a:rPr kumimoji="1" lang="en-US" altLang="ja-JP"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H28</a:t>
          </a:r>
          <a:r>
            <a:rPr kumimoji="1" lang="ja-JP" altLang="en-US"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年度に完成しており、特別な事情がない限り、建設改良費に係る地方債を発行する予定がないため、同程度で推移すると予想されるが、下水道事業が法適へ移行したため</a:t>
          </a:r>
          <a:r>
            <a:rPr kumimoji="1" lang="en-US" altLang="ja-JP"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R4</a:t>
          </a:r>
          <a:r>
            <a:rPr kumimoji="1" lang="ja-JP" altLang="en-US"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年度より数値に変動があり減少している。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「組合等が起こした地方債の元利償還金に対する負担金等」は、御坊広域行政事務組合において、清掃センターやクリーンセンターの設備投資を行っており、今後も増加していくことが見込まれる。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「算入公債費等」は減少傾向であり、過去に起こした地方債の算入が順次終了しているためである。</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満期一括償還地方債を利用していない。</a:t>
          </a:r>
        </a:p>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和歌山県美浜町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将来負担額の大半は「一般会計等に係る地方債の現在高」であり、当町は発行額を元金償還額以内に抑えることを原則としており、減少している。しかし、近年、防災関連の大型事業等が続いていることもあり、今後は増加傾向となる見込み。</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「公営企業債等繰入見込額」は、特別な事情がない限り、建設改良費に係る地方債を発行する予定がないため、減少傾向で推移する見込みである。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近年、御坊市外五ヶ町病院経営事務組合において資金不足額が発生しており、「組合等連結実質赤字額負担見込額」が発生していたが、新型コロナウイルス関連補助金により</a:t>
          </a:r>
          <a:r>
            <a:rPr kumimoji="1" lang="en-US" altLang="ja-JP"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R2</a:t>
          </a:r>
          <a:r>
            <a:rPr kumimoji="1" lang="ja-JP" altLang="en-US"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a:t>
          </a:r>
          <a:r>
            <a:rPr kumimoji="1" lang="en-US" altLang="ja-JP"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4</a:t>
          </a:r>
          <a:r>
            <a:rPr kumimoji="1" lang="ja-JP" altLang="en-US"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年度は資金不足は解消されたが、補助金が廃止され、再び資金不足が発生する可能性がある。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充当可能財源等の「充当可能基金」は減少傾向であったが、ふるさと納税が好調であったこと、普通交付税額が増えたことにより財政調整基金残高が増加した。しかしながらあくまで臨時的なものであるため引き続き財政調整基金については取崩額を抑制し、少しでも多く積み戻しができるように努め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「基準財政需要額算入見込額」は、過去に起こした地方債の算入が順次終了し減少傾向である。避難施設の建設等に発行した有利な地方債もあるが、</a:t>
          </a:r>
          <a:r>
            <a:rPr kumimoji="1" lang="en-US" altLang="ja-JP"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R6</a:t>
          </a:r>
          <a:r>
            <a:rPr kumimoji="1" lang="ja-JP" altLang="en-US"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年度は減少となった。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和歌山県美浜町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基金全体の残高が増加した主な要因は、財政調整基金残高が前年度から約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2.3</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億円の増加、教育施設整備基金残高が前年度から約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億円の増加による。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（今後の方針）</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今後も大型事業が控え、厳しい財政運営ではあるものの、ふるさと納税の好調や、普通交付税の増加等により、残高は直近で最も少ない残高であった令和元年度の約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2.3</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倍程度まで増加してきており、事業の優先度を決めた上で、財政調整基金からの取崩額を調整し、事業を行っていく。</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水産業振興基金：水産業の振興対策促進</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住宅基金：住宅の建設費、建設費に充てるために起こした町債の償還、大規模修繕</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墓地管理基金：墓地の管理に係る経費</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中山間ふるさと・水と土保全基金：中山間地域における土地改良施設の機能を適正に発揮させるための集落共同活動の強化に対する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支援事業</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森林環境譲与税活用基金：森林の整備及びその促進に関する施策に要する費用に充当</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教育施設整備基金：教育施設の整備に関する費用に充当</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大原俊樹蔵書基金：和田小学校における図書室内の図書の充実を図る費用に充当</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（増減理由）</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R6</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年度残高が増加となった要因は、教育施設整備基金へ約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億円積み立てたため。</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（今後の方針）</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特定目的基金全体としては、特別な事情がない限り、利子のみを積み立てることとし、今後予定のあるものは以下のとおりである。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住宅基金については、大規模修繕に備え、それに充当する財源として毎年</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5</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百万円程度使用料から積立を行っていく。</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教育施設整備基金については、今後の教育施設の大規模修繕等に備え、積立を行っていく。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R6</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年度末の財政調整基金残高については、前年度末残高から約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2.3</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億円の増加となった。ふるさと納税が好調であったことと、普通交付税額が増加したことが主な要因である。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（今後の方針）</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今回も増額でき、残高としては約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2.3</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の増加となった。ふるさと納税は好調であるが、今後予定されている大型事業もあり、厳しい財政運営を強いられることが予想される。当初予算編成方針において、優先度を決めた事業から順次行い、取崩額を調整し、残高の管理を行な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普通交付税再算定により創設された臨時財政対策債償還基金費額を積み立てたことによる増額分と利子分による増額。</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（今後の方針）</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今回積み立てた額を令和</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7</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年度、令和</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8</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年度で取り崩す。その他、特別な事情がない限り、利子のみを積み立てる。</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和歌山県美浜町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6,324
6,272
12.77
5,679,025
5,396,924
276,851
2,599,497
3,258,480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本町においては、長引く景気低迷や人口減少による税収の減少等から、類似団体平均を下回る状況が続いている。人口減少の抑制を図るため、美浜創生総合戦略に基づく地方創生事業をはじめ、新たな施策を打ち出し展開していくことにより、税収の増加を目指す。また、税収の徴収率向上に一層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74083</xdr:rowOff>
    </xdr:from>
    <xdr:to>
      <xdr:col>27</xdr:col>
      <xdr:colOff>184150</xdr:colOff>
      <xdr:row>45</xdr:row>
      <xdr:rowOff>74083</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2" name="財政力グラフ枠">
          <a:extLst>
            <a:ext uri="{FF2B5EF4-FFF2-40B4-BE49-F238E27FC236}">
              <a16:creationId xmlns:a16="http://schemas.microsoft.com/office/drawing/2014/main" id="{00000000-0008-0000-0300-00003E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72672</xdr:rowOff>
    </xdr:from>
    <xdr:to>
      <xdr:col>23</xdr:col>
      <xdr:colOff>133350</xdr:colOff>
      <xdr:row>44</xdr:row>
      <xdr:rowOff>31045</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flipV="1">
          <a:off x="4953000" y="6073422"/>
          <a:ext cx="0" cy="150142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3122</xdr:rowOff>
    </xdr:from>
    <xdr:ext cx="762000" cy="259045"/>
    <xdr:sp macro="" textlink="">
      <xdr:nvSpPr>
        <xdr:cNvPr id="64" name="財政力最小値テキスト">
          <a:extLst>
            <a:ext uri="{FF2B5EF4-FFF2-40B4-BE49-F238E27FC236}">
              <a16:creationId xmlns:a16="http://schemas.microsoft.com/office/drawing/2014/main" id="{00000000-0008-0000-0300-000040000000}"/>
            </a:ext>
          </a:extLst>
        </xdr:cNvPr>
        <xdr:cNvSpPr txBox="1"/>
      </xdr:nvSpPr>
      <xdr:spPr>
        <a:xfrm>
          <a:off x="5041900" y="7546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31045</xdr:rowOff>
    </xdr:from>
    <xdr:to>
      <xdr:col>24</xdr:col>
      <xdr:colOff>12700</xdr:colOff>
      <xdr:row>44</xdr:row>
      <xdr:rowOff>31045</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a:off x="4864100" y="7574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33</xdr:row>
      <xdr:rowOff>159049</xdr:rowOff>
    </xdr:from>
    <xdr:ext cx="762000" cy="259045"/>
    <xdr:sp macro="" textlink="">
      <xdr:nvSpPr>
        <xdr:cNvPr id="66" name="財政力最大値テキスト">
          <a:extLst>
            <a:ext uri="{FF2B5EF4-FFF2-40B4-BE49-F238E27FC236}">
              <a16:creationId xmlns:a16="http://schemas.microsoft.com/office/drawing/2014/main" id="{00000000-0008-0000-0300-000042000000}"/>
            </a:ext>
          </a:extLst>
        </xdr:cNvPr>
        <xdr:cNvSpPr txBox="1"/>
      </xdr:nvSpPr>
      <xdr:spPr>
        <a:xfrm>
          <a:off x="5041900" y="5816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72672</xdr:rowOff>
    </xdr:from>
    <xdr:to>
      <xdr:col>24</xdr:col>
      <xdr:colOff>12700</xdr:colOff>
      <xdr:row>35</xdr:row>
      <xdr:rowOff>72672</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6073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55033</xdr:rowOff>
    </xdr:from>
    <xdr:to>
      <xdr:col>23</xdr:col>
      <xdr:colOff>133350</xdr:colOff>
      <xdr:row>43</xdr:row>
      <xdr:rowOff>55033</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114800" y="742738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58155</xdr:rowOff>
    </xdr:from>
    <xdr:ext cx="762000" cy="259045"/>
    <xdr:sp macro="" textlink="">
      <xdr:nvSpPr>
        <xdr:cNvPr id="69" name="財政力平均値テキスト">
          <a:extLst>
            <a:ext uri="{FF2B5EF4-FFF2-40B4-BE49-F238E27FC236}">
              <a16:creationId xmlns:a16="http://schemas.microsoft.com/office/drawing/2014/main" id="{00000000-0008-0000-0300-000045000000}"/>
            </a:ext>
          </a:extLst>
        </xdr:cNvPr>
        <xdr:cNvSpPr txBox="1"/>
      </xdr:nvSpPr>
      <xdr:spPr>
        <a:xfrm>
          <a:off x="5041900" y="70876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41628</xdr:rowOff>
    </xdr:from>
    <xdr:to>
      <xdr:col>23</xdr:col>
      <xdr:colOff>184150</xdr:colOff>
      <xdr:row>42</xdr:row>
      <xdr:rowOff>143228</xdr:rowOff>
    </xdr:to>
    <xdr:sp macro="" textlink="">
      <xdr:nvSpPr>
        <xdr:cNvPr id="70" name="フローチャート: 判断 69">
          <a:extLst>
            <a:ext uri="{FF2B5EF4-FFF2-40B4-BE49-F238E27FC236}">
              <a16:creationId xmlns:a16="http://schemas.microsoft.com/office/drawing/2014/main" id="{00000000-0008-0000-0300-000046000000}"/>
            </a:ext>
          </a:extLst>
        </xdr:cNvPr>
        <xdr:cNvSpPr/>
      </xdr:nvSpPr>
      <xdr:spPr>
        <a:xfrm>
          <a:off x="4902200" y="724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41628</xdr:rowOff>
    </xdr:from>
    <xdr:to>
      <xdr:col>19</xdr:col>
      <xdr:colOff>133350</xdr:colOff>
      <xdr:row>43</xdr:row>
      <xdr:rowOff>55033</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3225800" y="7413978"/>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41628</xdr:rowOff>
    </xdr:from>
    <xdr:to>
      <xdr:col>19</xdr:col>
      <xdr:colOff>184150</xdr:colOff>
      <xdr:row>42</xdr:row>
      <xdr:rowOff>143228</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064000" y="724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153405</xdr:rowOff>
    </xdr:from>
    <xdr:ext cx="736600" cy="259045"/>
    <xdr:sp macro="" textlink="">
      <xdr:nvSpPr>
        <xdr:cNvPr id="73" name="テキスト ボックス 72">
          <a:extLst>
            <a:ext uri="{FF2B5EF4-FFF2-40B4-BE49-F238E27FC236}">
              <a16:creationId xmlns:a16="http://schemas.microsoft.com/office/drawing/2014/main" id="{00000000-0008-0000-0300-000049000000}"/>
            </a:ext>
          </a:extLst>
        </xdr:cNvPr>
        <xdr:cNvSpPr txBox="1"/>
      </xdr:nvSpPr>
      <xdr:spPr>
        <a:xfrm>
          <a:off x="3733800" y="7011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28222</xdr:rowOff>
    </xdr:from>
    <xdr:to>
      <xdr:col>15</xdr:col>
      <xdr:colOff>82550</xdr:colOff>
      <xdr:row>43</xdr:row>
      <xdr:rowOff>41628</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2336800" y="7400572"/>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28222</xdr:rowOff>
    </xdr:from>
    <xdr:to>
      <xdr:col>15</xdr:col>
      <xdr:colOff>133350</xdr:colOff>
      <xdr:row>42</xdr:row>
      <xdr:rowOff>129822</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3175000" y="7229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139999</xdr:rowOff>
    </xdr:from>
    <xdr:ext cx="7620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2844800" y="6997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1411</xdr:rowOff>
    </xdr:from>
    <xdr:to>
      <xdr:col>11</xdr:col>
      <xdr:colOff>31750</xdr:colOff>
      <xdr:row>43</xdr:row>
      <xdr:rowOff>28222</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1447800" y="7373761"/>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28222</xdr:rowOff>
    </xdr:from>
    <xdr:to>
      <xdr:col>11</xdr:col>
      <xdr:colOff>82550</xdr:colOff>
      <xdr:row>42</xdr:row>
      <xdr:rowOff>129822</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2286000" y="7229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139999</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1955800" y="6997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159455</xdr:rowOff>
    </xdr:from>
    <xdr:to>
      <xdr:col>7</xdr:col>
      <xdr:colOff>31750</xdr:colOff>
      <xdr:row>42</xdr:row>
      <xdr:rowOff>89605</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1397000" y="7188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99782</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066800" y="6957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4233</xdr:rowOff>
    </xdr:from>
    <xdr:to>
      <xdr:col>23</xdr:col>
      <xdr:colOff>184150</xdr:colOff>
      <xdr:row>43</xdr:row>
      <xdr:rowOff>105833</xdr:rowOff>
    </xdr:to>
    <xdr:sp macro="" textlink="">
      <xdr:nvSpPr>
        <xdr:cNvPr id="87" name="楕円 86">
          <a:extLst>
            <a:ext uri="{FF2B5EF4-FFF2-40B4-BE49-F238E27FC236}">
              <a16:creationId xmlns:a16="http://schemas.microsoft.com/office/drawing/2014/main" id="{00000000-0008-0000-0300-000057000000}"/>
            </a:ext>
          </a:extLst>
        </xdr:cNvPr>
        <xdr:cNvSpPr/>
      </xdr:nvSpPr>
      <xdr:spPr>
        <a:xfrm>
          <a:off x="4902200" y="7376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147760</xdr:rowOff>
    </xdr:from>
    <xdr:ext cx="762000" cy="259045"/>
    <xdr:sp macro="" textlink="">
      <xdr:nvSpPr>
        <xdr:cNvPr id="88" name="財政力該当値テキスト">
          <a:extLst>
            <a:ext uri="{FF2B5EF4-FFF2-40B4-BE49-F238E27FC236}">
              <a16:creationId xmlns:a16="http://schemas.microsoft.com/office/drawing/2014/main" id="{00000000-0008-0000-0300-000058000000}"/>
            </a:ext>
          </a:extLst>
        </xdr:cNvPr>
        <xdr:cNvSpPr txBox="1"/>
      </xdr:nvSpPr>
      <xdr:spPr>
        <a:xfrm>
          <a:off x="5041900" y="7348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4233</xdr:rowOff>
    </xdr:from>
    <xdr:to>
      <xdr:col>19</xdr:col>
      <xdr:colOff>184150</xdr:colOff>
      <xdr:row>43</xdr:row>
      <xdr:rowOff>105833</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064000" y="7376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90610</xdr:rowOff>
    </xdr:from>
    <xdr:ext cx="7366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3733800" y="74629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162278</xdr:rowOff>
    </xdr:from>
    <xdr:to>
      <xdr:col>15</xdr:col>
      <xdr:colOff>133350</xdr:colOff>
      <xdr:row>43</xdr:row>
      <xdr:rowOff>92428</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3175000" y="7363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77205</xdr:rowOff>
    </xdr:from>
    <xdr:ext cx="7620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2844800" y="74495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148872</xdr:rowOff>
    </xdr:from>
    <xdr:to>
      <xdr:col>11</xdr:col>
      <xdr:colOff>82550</xdr:colOff>
      <xdr:row>43</xdr:row>
      <xdr:rowOff>79022</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2286000" y="7349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63799</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1955800" y="7436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122061</xdr:rowOff>
    </xdr:from>
    <xdr:to>
      <xdr:col>7</xdr:col>
      <xdr:colOff>31750</xdr:colOff>
      <xdr:row>43</xdr:row>
      <xdr:rowOff>52211</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1397000" y="7322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36988</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066800" y="7409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7" name="正方形/長方形 96">
          <a:extLst>
            <a:ext uri="{FF2B5EF4-FFF2-40B4-BE49-F238E27FC236}">
              <a16:creationId xmlns:a16="http://schemas.microsoft.com/office/drawing/2014/main" id="{00000000-0008-0000-0300-000061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9" name="テキスト ボックス 108">
          <a:extLst>
            <a:ext uri="{FF2B5EF4-FFF2-40B4-BE49-F238E27FC236}">
              <a16:creationId xmlns:a16="http://schemas.microsoft.com/office/drawing/2014/main" id="{00000000-0008-0000-0300-00006D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年度決算における経常収支比率は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95.3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％となり、前年度よりも</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％増加した。分母に当たる経常一般財源は対前年度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71,041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千円の増加となり、その主な要因は普通交付税が対前年度比</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60,421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千円の増加となったことによるもの。一方、分子に当たる経常経費充当経常一般財源は対前年度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105,682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千円の増加となり、人件費が対前年度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73,985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千円の増加、繰出金が対前年度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19,021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千円の増加、扶助費が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7,461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千円の増加となったことが主な要因。全体としては、経常経費充当経常一般財源が増加した。</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1" name="直線コネクタ 110">
          <a:extLst>
            <a:ext uri="{FF2B5EF4-FFF2-40B4-BE49-F238E27FC236}">
              <a16:creationId xmlns:a16="http://schemas.microsoft.com/office/drawing/2014/main" id="{00000000-0008-0000-0300-00006F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3" name="財政構造の弾力性グラフ枠">
          <a:extLst>
            <a:ext uri="{FF2B5EF4-FFF2-40B4-BE49-F238E27FC236}">
              <a16:creationId xmlns:a16="http://schemas.microsoft.com/office/drawing/2014/main" id="{00000000-0008-0000-0300-00007B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165608</xdr:rowOff>
    </xdr:from>
    <xdr:to>
      <xdr:col>23</xdr:col>
      <xdr:colOff>133350</xdr:colOff>
      <xdr:row>67</xdr:row>
      <xdr:rowOff>17272</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flipV="1">
          <a:off x="4953000" y="10109708"/>
          <a:ext cx="0" cy="139471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160799</xdr:rowOff>
    </xdr:from>
    <xdr:ext cx="762000" cy="259045"/>
    <xdr:sp macro="" textlink="">
      <xdr:nvSpPr>
        <xdr:cNvPr id="125" name="財政構造の弾力性最小値テキスト">
          <a:extLst>
            <a:ext uri="{FF2B5EF4-FFF2-40B4-BE49-F238E27FC236}">
              <a16:creationId xmlns:a16="http://schemas.microsoft.com/office/drawing/2014/main" id="{00000000-0008-0000-0300-00007D000000}"/>
            </a:ext>
          </a:extLst>
        </xdr:cNvPr>
        <xdr:cNvSpPr txBox="1"/>
      </xdr:nvSpPr>
      <xdr:spPr>
        <a:xfrm>
          <a:off x="5041900" y="11476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17272</xdr:rowOff>
    </xdr:from>
    <xdr:to>
      <xdr:col>24</xdr:col>
      <xdr:colOff>12700</xdr:colOff>
      <xdr:row>67</xdr:row>
      <xdr:rowOff>17272</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4864100" y="11504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80535</xdr:rowOff>
    </xdr:from>
    <xdr:ext cx="762000" cy="259045"/>
    <xdr:sp macro="" textlink="">
      <xdr:nvSpPr>
        <xdr:cNvPr id="127" name="財政構造の弾力性最大値テキスト">
          <a:extLst>
            <a:ext uri="{FF2B5EF4-FFF2-40B4-BE49-F238E27FC236}">
              <a16:creationId xmlns:a16="http://schemas.microsoft.com/office/drawing/2014/main" id="{00000000-0008-0000-0300-00007F000000}"/>
            </a:ext>
          </a:extLst>
        </xdr:cNvPr>
        <xdr:cNvSpPr txBox="1"/>
      </xdr:nvSpPr>
      <xdr:spPr>
        <a:xfrm>
          <a:off x="5041900" y="9853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165608</xdr:rowOff>
    </xdr:from>
    <xdr:to>
      <xdr:col>24</xdr:col>
      <xdr:colOff>12700</xdr:colOff>
      <xdr:row>58</xdr:row>
      <xdr:rowOff>165608</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10109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75438</xdr:rowOff>
    </xdr:from>
    <xdr:to>
      <xdr:col>23</xdr:col>
      <xdr:colOff>133350</xdr:colOff>
      <xdr:row>65</xdr:row>
      <xdr:rowOff>147828</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114800" y="11219688"/>
          <a:ext cx="8382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99331</xdr:rowOff>
    </xdr:from>
    <xdr:ext cx="762000" cy="259045"/>
    <xdr:sp macro="" textlink="">
      <xdr:nvSpPr>
        <xdr:cNvPr id="130" name="財政構造の弾力性平均値テキスト">
          <a:extLst>
            <a:ext uri="{FF2B5EF4-FFF2-40B4-BE49-F238E27FC236}">
              <a16:creationId xmlns:a16="http://schemas.microsoft.com/office/drawing/2014/main" id="{00000000-0008-0000-0300-000082000000}"/>
            </a:ext>
          </a:extLst>
        </xdr:cNvPr>
        <xdr:cNvSpPr txBox="1"/>
      </xdr:nvSpPr>
      <xdr:spPr>
        <a:xfrm>
          <a:off x="5041900" y="107292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82804</xdr:rowOff>
    </xdr:from>
    <xdr:to>
      <xdr:col>23</xdr:col>
      <xdr:colOff>184150</xdr:colOff>
      <xdr:row>64</xdr:row>
      <xdr:rowOff>12954</xdr:rowOff>
    </xdr:to>
    <xdr:sp macro="" textlink="">
      <xdr:nvSpPr>
        <xdr:cNvPr id="131" name="フローチャート: 判断 130">
          <a:extLst>
            <a:ext uri="{FF2B5EF4-FFF2-40B4-BE49-F238E27FC236}">
              <a16:creationId xmlns:a16="http://schemas.microsoft.com/office/drawing/2014/main" id="{00000000-0008-0000-0300-000083000000}"/>
            </a:ext>
          </a:extLst>
        </xdr:cNvPr>
        <xdr:cNvSpPr/>
      </xdr:nvSpPr>
      <xdr:spPr>
        <a:xfrm>
          <a:off x="4902200" y="10884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58674</xdr:rowOff>
    </xdr:from>
    <xdr:to>
      <xdr:col>19</xdr:col>
      <xdr:colOff>133350</xdr:colOff>
      <xdr:row>65</xdr:row>
      <xdr:rowOff>75438</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3225800" y="11031474"/>
          <a:ext cx="889000" cy="188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77978</xdr:rowOff>
    </xdr:from>
    <xdr:to>
      <xdr:col>19</xdr:col>
      <xdr:colOff>184150</xdr:colOff>
      <xdr:row>64</xdr:row>
      <xdr:rowOff>8128</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064000" y="10879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18305</xdr:rowOff>
    </xdr:from>
    <xdr:ext cx="736600" cy="259045"/>
    <xdr:sp macro="" textlink="">
      <xdr:nvSpPr>
        <xdr:cNvPr id="134" name="テキスト ボックス 133">
          <a:extLst>
            <a:ext uri="{FF2B5EF4-FFF2-40B4-BE49-F238E27FC236}">
              <a16:creationId xmlns:a16="http://schemas.microsoft.com/office/drawing/2014/main" id="{00000000-0008-0000-0300-000086000000}"/>
            </a:ext>
          </a:extLst>
        </xdr:cNvPr>
        <xdr:cNvSpPr txBox="1"/>
      </xdr:nvSpPr>
      <xdr:spPr>
        <a:xfrm>
          <a:off x="3733800" y="106482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90170</xdr:rowOff>
    </xdr:from>
    <xdr:to>
      <xdr:col>15</xdr:col>
      <xdr:colOff>82550</xdr:colOff>
      <xdr:row>64</xdr:row>
      <xdr:rowOff>58674</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2336800" y="10891520"/>
          <a:ext cx="889000" cy="139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34544</xdr:rowOff>
    </xdr:from>
    <xdr:to>
      <xdr:col>15</xdr:col>
      <xdr:colOff>133350</xdr:colOff>
      <xdr:row>63</xdr:row>
      <xdr:rowOff>136144</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3175000" y="10835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146321</xdr:rowOff>
    </xdr:from>
    <xdr:ext cx="7620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2844800" y="10604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90170</xdr:rowOff>
    </xdr:from>
    <xdr:to>
      <xdr:col>11</xdr:col>
      <xdr:colOff>31750</xdr:colOff>
      <xdr:row>65</xdr:row>
      <xdr:rowOff>41656</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1447800" y="10891520"/>
          <a:ext cx="889000" cy="294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46736</xdr:rowOff>
    </xdr:from>
    <xdr:to>
      <xdr:col>11</xdr:col>
      <xdr:colOff>82550</xdr:colOff>
      <xdr:row>62</xdr:row>
      <xdr:rowOff>148336</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2286000" y="10676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158513</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1955800" y="10445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22352</xdr:rowOff>
    </xdr:from>
    <xdr:to>
      <xdr:col>7</xdr:col>
      <xdr:colOff>31750</xdr:colOff>
      <xdr:row>64</xdr:row>
      <xdr:rowOff>123952</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1397000" y="10995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134129</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066800" y="10764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97028</xdr:rowOff>
    </xdr:from>
    <xdr:to>
      <xdr:col>23</xdr:col>
      <xdr:colOff>184150</xdr:colOff>
      <xdr:row>66</xdr:row>
      <xdr:rowOff>27178</xdr:rowOff>
    </xdr:to>
    <xdr:sp macro="" textlink="">
      <xdr:nvSpPr>
        <xdr:cNvPr id="148" name="楕円 147">
          <a:extLst>
            <a:ext uri="{FF2B5EF4-FFF2-40B4-BE49-F238E27FC236}">
              <a16:creationId xmlns:a16="http://schemas.microsoft.com/office/drawing/2014/main" id="{00000000-0008-0000-0300-000094000000}"/>
            </a:ext>
          </a:extLst>
        </xdr:cNvPr>
        <xdr:cNvSpPr/>
      </xdr:nvSpPr>
      <xdr:spPr>
        <a:xfrm>
          <a:off x="4902200" y="11241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69105</xdr:rowOff>
    </xdr:from>
    <xdr:ext cx="762000" cy="259045"/>
    <xdr:sp macro="" textlink="">
      <xdr:nvSpPr>
        <xdr:cNvPr id="149" name="財政構造の弾力性該当値テキスト">
          <a:extLst>
            <a:ext uri="{FF2B5EF4-FFF2-40B4-BE49-F238E27FC236}">
              <a16:creationId xmlns:a16="http://schemas.microsoft.com/office/drawing/2014/main" id="{00000000-0008-0000-0300-000095000000}"/>
            </a:ext>
          </a:extLst>
        </xdr:cNvPr>
        <xdr:cNvSpPr txBox="1"/>
      </xdr:nvSpPr>
      <xdr:spPr>
        <a:xfrm>
          <a:off x="5041900" y="11213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24638</xdr:rowOff>
    </xdr:from>
    <xdr:to>
      <xdr:col>19</xdr:col>
      <xdr:colOff>184150</xdr:colOff>
      <xdr:row>65</xdr:row>
      <xdr:rowOff>126238</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064000" y="11168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111015</xdr:rowOff>
    </xdr:from>
    <xdr:ext cx="7366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3733800" y="112552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7874</xdr:rowOff>
    </xdr:from>
    <xdr:to>
      <xdr:col>15</xdr:col>
      <xdr:colOff>133350</xdr:colOff>
      <xdr:row>64</xdr:row>
      <xdr:rowOff>109474</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3175000" y="10980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94251</xdr:rowOff>
    </xdr:from>
    <xdr:ext cx="7620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2844800" y="11067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39370</xdr:rowOff>
    </xdr:from>
    <xdr:to>
      <xdr:col>11</xdr:col>
      <xdr:colOff>82550</xdr:colOff>
      <xdr:row>63</xdr:row>
      <xdr:rowOff>140970</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2286000" y="1084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125747</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1955800" y="1092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162306</xdr:rowOff>
    </xdr:from>
    <xdr:to>
      <xdr:col>7</xdr:col>
      <xdr:colOff>31750</xdr:colOff>
      <xdr:row>65</xdr:row>
      <xdr:rowOff>92456</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1397000" y="11135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77233</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066800" y="112214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8" name="正方形/長方形 157">
          <a:extLst>
            <a:ext uri="{FF2B5EF4-FFF2-40B4-BE49-F238E27FC236}">
              <a16:creationId xmlns:a16="http://schemas.microsoft.com/office/drawing/2014/main" id="{00000000-0008-0000-0300-00009E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[335,724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類似団体平均を下回ったものの、前年度から</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30,926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の増加となった。主な要因は、人件費では学童クラブの町営化により会計年度任用職員の増加と人事院勧告によるもの。物件費において、ふるさと納税に係る返礼事務経費が増加したためである。ふるさと納税については、国の制度改正等により来年度以降減少することも考えられるが、今後も力をいれて取り組んでいくことから、経費の減少は少ないと思われ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2" name="直線コネクタ 171">
          <a:extLst>
            <a:ext uri="{FF2B5EF4-FFF2-40B4-BE49-F238E27FC236}">
              <a16:creationId xmlns:a16="http://schemas.microsoft.com/office/drawing/2014/main" id="{00000000-0008-0000-0300-0000AC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3" name="人件費・物件費等の状況グラフ枠">
          <a:extLst>
            <a:ext uri="{FF2B5EF4-FFF2-40B4-BE49-F238E27FC236}">
              <a16:creationId xmlns:a16="http://schemas.microsoft.com/office/drawing/2014/main" id="{00000000-0008-0000-0300-0000B7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74540</xdr:rowOff>
    </xdr:from>
    <xdr:to>
      <xdr:col>23</xdr:col>
      <xdr:colOff>133350</xdr:colOff>
      <xdr:row>88</xdr:row>
      <xdr:rowOff>151885</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flipV="1">
          <a:off x="4953000" y="13961990"/>
          <a:ext cx="0" cy="12774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123962</xdr:rowOff>
    </xdr:from>
    <xdr:ext cx="762000" cy="259045"/>
    <xdr:sp macro="" textlink="">
      <xdr:nvSpPr>
        <xdr:cNvPr id="185" name="人件費・物件費等の状況最小値テキスト">
          <a:extLst>
            <a:ext uri="{FF2B5EF4-FFF2-40B4-BE49-F238E27FC236}">
              <a16:creationId xmlns:a16="http://schemas.microsoft.com/office/drawing/2014/main" id="{00000000-0008-0000-0300-0000B9000000}"/>
            </a:ext>
          </a:extLst>
        </xdr:cNvPr>
        <xdr:cNvSpPr txBox="1"/>
      </xdr:nvSpPr>
      <xdr:spPr>
        <a:xfrm>
          <a:off x="5041900" y="15211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2,814,723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151885</xdr:rowOff>
    </xdr:from>
    <xdr:to>
      <xdr:col>24</xdr:col>
      <xdr:colOff>12700</xdr:colOff>
      <xdr:row>88</xdr:row>
      <xdr:rowOff>151885</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4864100" y="15239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160917</xdr:rowOff>
    </xdr:from>
    <xdr:ext cx="762000" cy="259045"/>
    <xdr:sp macro="" textlink="">
      <xdr:nvSpPr>
        <xdr:cNvPr id="187" name="人件費・物件費等の状況最大値テキスト">
          <a:extLst>
            <a:ext uri="{FF2B5EF4-FFF2-40B4-BE49-F238E27FC236}">
              <a16:creationId xmlns:a16="http://schemas.microsoft.com/office/drawing/2014/main" id="{00000000-0008-0000-0300-0000BB000000}"/>
            </a:ext>
          </a:extLst>
        </xdr:cNvPr>
        <xdr:cNvSpPr txBox="1"/>
      </xdr:nvSpPr>
      <xdr:spPr>
        <a:xfrm>
          <a:off x="5041900" y="13705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74540</xdr:rowOff>
    </xdr:from>
    <xdr:to>
      <xdr:col>24</xdr:col>
      <xdr:colOff>12700</xdr:colOff>
      <xdr:row>81</xdr:row>
      <xdr:rowOff>74540</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3961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140745</xdr:rowOff>
    </xdr:from>
    <xdr:to>
      <xdr:col>23</xdr:col>
      <xdr:colOff>133350</xdr:colOff>
      <xdr:row>81</xdr:row>
      <xdr:rowOff>155671</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4114800" y="14028195"/>
          <a:ext cx="838200" cy="14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140448</xdr:rowOff>
    </xdr:from>
    <xdr:ext cx="762000" cy="259045"/>
    <xdr:sp macro="" textlink="">
      <xdr:nvSpPr>
        <xdr:cNvPr id="190" name="人件費・物件費等の状況平均値テキスト">
          <a:extLst>
            <a:ext uri="{FF2B5EF4-FFF2-40B4-BE49-F238E27FC236}">
              <a16:creationId xmlns:a16="http://schemas.microsoft.com/office/drawing/2014/main" id="{00000000-0008-0000-0300-0000BE000000}"/>
            </a:ext>
          </a:extLst>
        </xdr:cNvPr>
        <xdr:cNvSpPr txBox="1"/>
      </xdr:nvSpPr>
      <xdr:spPr>
        <a:xfrm>
          <a:off x="5041900" y="1402789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360,636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116894</xdr:rowOff>
    </xdr:from>
    <xdr:to>
      <xdr:col>23</xdr:col>
      <xdr:colOff>184150</xdr:colOff>
      <xdr:row>82</xdr:row>
      <xdr:rowOff>47044</xdr:rowOff>
    </xdr:to>
    <xdr:sp macro="" textlink="">
      <xdr:nvSpPr>
        <xdr:cNvPr id="191" name="フローチャート: 判断 190">
          <a:extLst>
            <a:ext uri="{FF2B5EF4-FFF2-40B4-BE49-F238E27FC236}">
              <a16:creationId xmlns:a16="http://schemas.microsoft.com/office/drawing/2014/main" id="{00000000-0008-0000-0300-0000BF000000}"/>
            </a:ext>
          </a:extLst>
        </xdr:cNvPr>
        <xdr:cNvSpPr/>
      </xdr:nvSpPr>
      <xdr:spPr>
        <a:xfrm>
          <a:off x="4902200" y="14004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135973</xdr:rowOff>
    </xdr:from>
    <xdr:to>
      <xdr:col>19</xdr:col>
      <xdr:colOff>133350</xdr:colOff>
      <xdr:row>81</xdr:row>
      <xdr:rowOff>140745</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3225800" y="14023423"/>
          <a:ext cx="889000" cy="4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87945</xdr:rowOff>
    </xdr:from>
    <xdr:to>
      <xdr:col>19</xdr:col>
      <xdr:colOff>184150</xdr:colOff>
      <xdr:row>82</xdr:row>
      <xdr:rowOff>18095</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064000" y="13975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28272</xdr:rowOff>
    </xdr:from>
    <xdr:ext cx="736600" cy="259045"/>
    <xdr:sp macro="" textlink="">
      <xdr:nvSpPr>
        <xdr:cNvPr id="194" name="テキスト ボックス 193">
          <a:extLst>
            <a:ext uri="{FF2B5EF4-FFF2-40B4-BE49-F238E27FC236}">
              <a16:creationId xmlns:a16="http://schemas.microsoft.com/office/drawing/2014/main" id="{00000000-0008-0000-0300-0000C2000000}"/>
            </a:ext>
          </a:extLst>
        </xdr:cNvPr>
        <xdr:cNvSpPr txBox="1"/>
      </xdr:nvSpPr>
      <xdr:spPr>
        <a:xfrm>
          <a:off x="3733800" y="137442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121196</xdr:rowOff>
    </xdr:from>
    <xdr:to>
      <xdr:col>15</xdr:col>
      <xdr:colOff>82550</xdr:colOff>
      <xdr:row>81</xdr:row>
      <xdr:rowOff>135973</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2336800" y="14008646"/>
          <a:ext cx="889000" cy="14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83702</xdr:rowOff>
    </xdr:from>
    <xdr:to>
      <xdr:col>15</xdr:col>
      <xdr:colOff>133350</xdr:colOff>
      <xdr:row>82</xdr:row>
      <xdr:rowOff>13852</xdr:rowOff>
    </xdr:to>
    <xdr:sp macro="" textlink="">
      <xdr:nvSpPr>
        <xdr:cNvPr id="196" name="フローチャート: 判断 195">
          <a:extLst>
            <a:ext uri="{FF2B5EF4-FFF2-40B4-BE49-F238E27FC236}">
              <a16:creationId xmlns:a16="http://schemas.microsoft.com/office/drawing/2014/main" id="{00000000-0008-0000-0300-0000C4000000}"/>
            </a:ext>
          </a:extLst>
        </xdr:cNvPr>
        <xdr:cNvSpPr/>
      </xdr:nvSpPr>
      <xdr:spPr>
        <a:xfrm>
          <a:off x="3175000" y="13971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24029</xdr:rowOff>
    </xdr:from>
    <xdr:ext cx="762000" cy="259045"/>
    <xdr:sp macro="" textlink="">
      <xdr:nvSpPr>
        <xdr:cNvPr id="197" name="テキスト ボックス 196">
          <a:extLst>
            <a:ext uri="{FF2B5EF4-FFF2-40B4-BE49-F238E27FC236}">
              <a16:creationId xmlns:a16="http://schemas.microsoft.com/office/drawing/2014/main" id="{00000000-0008-0000-0300-0000C5000000}"/>
            </a:ext>
          </a:extLst>
        </xdr:cNvPr>
        <xdr:cNvSpPr txBox="1"/>
      </xdr:nvSpPr>
      <xdr:spPr>
        <a:xfrm>
          <a:off x="2844800" y="13740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121196</xdr:rowOff>
    </xdr:from>
    <xdr:to>
      <xdr:col>11</xdr:col>
      <xdr:colOff>31750</xdr:colOff>
      <xdr:row>81</xdr:row>
      <xdr:rowOff>130231</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flipV="1">
          <a:off x="1447800" y="14008646"/>
          <a:ext cx="889000" cy="9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75454</xdr:rowOff>
    </xdr:from>
    <xdr:to>
      <xdr:col>11</xdr:col>
      <xdr:colOff>82550</xdr:colOff>
      <xdr:row>82</xdr:row>
      <xdr:rowOff>5604</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2286000" y="13962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161831</xdr:rowOff>
    </xdr:from>
    <xdr:ext cx="7620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1955800" y="14049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70377</xdr:rowOff>
    </xdr:from>
    <xdr:to>
      <xdr:col>7</xdr:col>
      <xdr:colOff>31750</xdr:colOff>
      <xdr:row>82</xdr:row>
      <xdr:rowOff>527</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1397000" y="13957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10704</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066800" y="13726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104871</xdr:rowOff>
    </xdr:from>
    <xdr:to>
      <xdr:col>23</xdr:col>
      <xdr:colOff>184150</xdr:colOff>
      <xdr:row>82</xdr:row>
      <xdr:rowOff>35021</xdr:rowOff>
    </xdr:to>
    <xdr:sp macro="" textlink="">
      <xdr:nvSpPr>
        <xdr:cNvPr id="208" name="楕円 207">
          <a:extLst>
            <a:ext uri="{FF2B5EF4-FFF2-40B4-BE49-F238E27FC236}">
              <a16:creationId xmlns:a16="http://schemas.microsoft.com/office/drawing/2014/main" id="{00000000-0008-0000-0300-0000D0000000}"/>
            </a:ext>
          </a:extLst>
        </xdr:cNvPr>
        <xdr:cNvSpPr/>
      </xdr:nvSpPr>
      <xdr:spPr>
        <a:xfrm>
          <a:off x="4902200" y="13992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26148</xdr:rowOff>
    </xdr:from>
    <xdr:ext cx="762000" cy="259045"/>
    <xdr:sp macro="" textlink="">
      <xdr:nvSpPr>
        <xdr:cNvPr id="209" name="人件費・物件費等の状況該当値テキスト">
          <a:extLst>
            <a:ext uri="{FF2B5EF4-FFF2-40B4-BE49-F238E27FC236}">
              <a16:creationId xmlns:a16="http://schemas.microsoft.com/office/drawing/2014/main" id="{00000000-0008-0000-0300-0000D1000000}"/>
            </a:ext>
          </a:extLst>
        </xdr:cNvPr>
        <xdr:cNvSpPr txBox="1"/>
      </xdr:nvSpPr>
      <xdr:spPr>
        <a:xfrm>
          <a:off x="5041900" y="139135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335,724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89945</xdr:rowOff>
    </xdr:from>
    <xdr:to>
      <xdr:col>19</xdr:col>
      <xdr:colOff>184150</xdr:colOff>
      <xdr:row>82</xdr:row>
      <xdr:rowOff>20095</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064000" y="13977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4872</xdr:rowOff>
    </xdr:from>
    <xdr:ext cx="7366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733800" y="140637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85173</xdr:rowOff>
    </xdr:from>
    <xdr:to>
      <xdr:col>15</xdr:col>
      <xdr:colOff>133350</xdr:colOff>
      <xdr:row>82</xdr:row>
      <xdr:rowOff>15323</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3175000" y="13972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100</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2844800" y="14059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70396</xdr:rowOff>
    </xdr:from>
    <xdr:to>
      <xdr:col>11</xdr:col>
      <xdr:colOff>82550</xdr:colOff>
      <xdr:row>82</xdr:row>
      <xdr:rowOff>546</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2286000" y="13957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10723</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955800" y="137267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79431</xdr:rowOff>
    </xdr:from>
    <xdr:to>
      <xdr:col>7</xdr:col>
      <xdr:colOff>31750</xdr:colOff>
      <xdr:row>82</xdr:row>
      <xdr:rowOff>9581</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1397000" y="13966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165808</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066800" y="140532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18" name="正方形/長方形 217">
          <a:extLst>
            <a:ext uri="{FF2B5EF4-FFF2-40B4-BE49-F238E27FC236}">
              <a16:creationId xmlns:a16="http://schemas.microsoft.com/office/drawing/2014/main" id="{00000000-0008-0000-0300-0000DA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1" name="正方形/長方形 220">
          <a:extLst>
            <a:ext uri="{FF2B5EF4-FFF2-40B4-BE49-F238E27FC236}">
              <a16:creationId xmlns:a16="http://schemas.microsoft.com/office/drawing/2014/main" id="{00000000-0008-0000-0300-0000DD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0" name="テキスト ボックス 229">
          <a:extLst>
            <a:ext uri="{FF2B5EF4-FFF2-40B4-BE49-F238E27FC236}">
              <a16:creationId xmlns:a16="http://schemas.microsoft.com/office/drawing/2014/main" id="{00000000-0008-0000-0300-0000E6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en-US" sz="1300" b="0" i="0">
              <a:solidFill>
                <a:srgbClr val="000000"/>
              </a:solidFill>
              <a:effectLst/>
              <a:latin typeface="MS Gothic" panose="020B0609070205080204" pitchFamily="49" charset="-128"/>
              <a:ea typeface="MS Gothic" panose="020B0609070205080204" pitchFamily="49" charset="-128"/>
            </a:rPr>
            <a:t>当町のラスパイレス指数が類似団体の水準を上回っている主な要因としては、職員の能力や実績を重視した人事評価制度の運用により職務・職責に応じた適切な昇給・昇格を行っていることに加え、職員構成において経験年数の長い職員の割合が相対的に高いことなどにより、結果として給与水準が類似団体平均を上回っていることが挙げられる</a:t>
          </a:r>
          <a:r>
            <a:rPr lang="ja-JP" altLang="en-US" sz="1400" b="0" i="0">
              <a:solidFill>
                <a:srgbClr val="000000"/>
              </a:solidFill>
              <a:effectLst/>
              <a:latin typeface="MS Gothic" panose="020B0609070205080204" pitchFamily="49" charset="-128"/>
              <a:ea typeface="MS Gothic" panose="020B0609070205080204" pitchFamily="49" charset="-128"/>
            </a:rPr>
            <a:t>。増加</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今後においても、人事院勧告に準じた給与改定や国の要請に基づく給与削減に取り組むとともに、類似団体や和歌山県下の状況を勘案しながら、職員給与の適正化に努める。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1" name="直線コネクタ 230">
          <a:extLst>
            <a:ext uri="{FF2B5EF4-FFF2-40B4-BE49-F238E27FC236}">
              <a16:creationId xmlns:a16="http://schemas.microsoft.com/office/drawing/2014/main" id="{00000000-0008-0000-0300-0000E7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a:extLst>
            <a:ext uri="{FF2B5EF4-FFF2-40B4-BE49-F238E27FC236}">
              <a16:creationId xmlns:a16="http://schemas.microsoft.com/office/drawing/2014/main" id="{00000000-0008-0000-0300-0000F7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142118</xdr:rowOff>
    </xdr:from>
    <xdr:to>
      <xdr:col>81</xdr:col>
      <xdr:colOff>44450</xdr:colOff>
      <xdr:row>89</xdr:row>
      <xdr:rowOff>150284</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flipV="1">
          <a:off x="17018000" y="13858118"/>
          <a:ext cx="0" cy="15512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122361</xdr:rowOff>
    </xdr:from>
    <xdr:ext cx="762000" cy="259045"/>
    <xdr:sp macro="" textlink="">
      <xdr:nvSpPr>
        <xdr:cNvPr id="249" name="給与水準   （国との比較）最小値テキスト">
          <a:extLst>
            <a:ext uri="{FF2B5EF4-FFF2-40B4-BE49-F238E27FC236}">
              <a16:creationId xmlns:a16="http://schemas.microsoft.com/office/drawing/2014/main" id="{00000000-0008-0000-0300-0000F9000000}"/>
            </a:ext>
          </a:extLst>
        </xdr:cNvPr>
        <xdr:cNvSpPr txBox="1"/>
      </xdr:nvSpPr>
      <xdr:spPr>
        <a:xfrm>
          <a:off x="17106900" y="153814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150284</xdr:rowOff>
    </xdr:from>
    <xdr:to>
      <xdr:col>81</xdr:col>
      <xdr:colOff>133350</xdr:colOff>
      <xdr:row>89</xdr:row>
      <xdr:rowOff>150284</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54093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57045</xdr:rowOff>
    </xdr:from>
    <xdr:ext cx="762000" cy="259045"/>
    <xdr:sp macro="" textlink="">
      <xdr:nvSpPr>
        <xdr:cNvPr id="251" name="給与水準   （国との比較）最大値テキスト">
          <a:extLst>
            <a:ext uri="{FF2B5EF4-FFF2-40B4-BE49-F238E27FC236}">
              <a16:creationId xmlns:a16="http://schemas.microsoft.com/office/drawing/2014/main" id="{00000000-0008-0000-0300-0000FB000000}"/>
            </a:ext>
          </a:extLst>
        </xdr:cNvPr>
        <xdr:cNvSpPr txBox="1"/>
      </xdr:nvSpPr>
      <xdr:spPr>
        <a:xfrm>
          <a:off x="17106900" y="136015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142118</xdr:rowOff>
    </xdr:from>
    <xdr:to>
      <xdr:col>81</xdr:col>
      <xdr:colOff>133350</xdr:colOff>
      <xdr:row>80</xdr:row>
      <xdr:rowOff>142118</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38581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102507</xdr:rowOff>
    </xdr:from>
    <xdr:to>
      <xdr:col>81</xdr:col>
      <xdr:colOff>44450</xdr:colOff>
      <xdr:row>87</xdr:row>
      <xdr:rowOff>136979</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6179800" y="15018657"/>
          <a:ext cx="8382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112382</xdr:rowOff>
    </xdr:from>
    <xdr:ext cx="762000" cy="259045"/>
    <xdr:sp macro="" textlink="">
      <xdr:nvSpPr>
        <xdr:cNvPr id="254" name="給与水準   （国との比較）平均値テキスト">
          <a:extLst>
            <a:ext uri="{FF2B5EF4-FFF2-40B4-BE49-F238E27FC236}">
              <a16:creationId xmlns:a16="http://schemas.microsoft.com/office/drawing/2014/main" id="{00000000-0008-0000-0300-0000FE000000}"/>
            </a:ext>
          </a:extLst>
        </xdr:cNvPr>
        <xdr:cNvSpPr txBox="1"/>
      </xdr:nvSpPr>
      <xdr:spPr>
        <a:xfrm>
          <a:off x="17106900" y="145141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95855</xdr:rowOff>
    </xdr:from>
    <xdr:to>
      <xdr:col>81</xdr:col>
      <xdr:colOff>95250</xdr:colOff>
      <xdr:row>86</xdr:row>
      <xdr:rowOff>26005</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967200" y="14669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56545</xdr:rowOff>
    </xdr:from>
    <xdr:to>
      <xdr:col>77</xdr:col>
      <xdr:colOff>44450</xdr:colOff>
      <xdr:row>87</xdr:row>
      <xdr:rowOff>102507</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5290800" y="14972695"/>
          <a:ext cx="889000" cy="45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84364</xdr:rowOff>
    </xdr:from>
    <xdr:to>
      <xdr:col>77</xdr:col>
      <xdr:colOff>95250</xdr:colOff>
      <xdr:row>86</xdr:row>
      <xdr:rowOff>14514</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129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24691</xdr:rowOff>
    </xdr:from>
    <xdr:ext cx="736600" cy="259045"/>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15798800" y="144264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56545</xdr:rowOff>
    </xdr:from>
    <xdr:to>
      <xdr:col>72</xdr:col>
      <xdr:colOff>203200</xdr:colOff>
      <xdr:row>87</xdr:row>
      <xdr:rowOff>91016</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4401800" y="14972695"/>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95855</xdr:rowOff>
    </xdr:from>
    <xdr:to>
      <xdr:col>73</xdr:col>
      <xdr:colOff>44450</xdr:colOff>
      <xdr:row>86</xdr:row>
      <xdr:rowOff>26005</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5240000" y="14669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36182</xdr:rowOff>
    </xdr:from>
    <xdr:ext cx="7620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4909800" y="14437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45055</xdr:rowOff>
    </xdr:from>
    <xdr:to>
      <xdr:col>68</xdr:col>
      <xdr:colOff>152400</xdr:colOff>
      <xdr:row>87</xdr:row>
      <xdr:rowOff>91016</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3512800" y="14961205"/>
          <a:ext cx="889000" cy="45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95855</xdr:rowOff>
    </xdr:from>
    <xdr:to>
      <xdr:col>68</xdr:col>
      <xdr:colOff>203200</xdr:colOff>
      <xdr:row>86</xdr:row>
      <xdr:rowOff>26005</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4351000" y="14669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36182</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020800" y="14437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61384</xdr:rowOff>
    </xdr:from>
    <xdr:to>
      <xdr:col>64</xdr:col>
      <xdr:colOff>152400</xdr:colOff>
      <xdr:row>85</xdr:row>
      <xdr:rowOff>162984</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3462000" y="1463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1711</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3131800" y="14403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86179</xdr:rowOff>
    </xdr:from>
    <xdr:to>
      <xdr:col>81</xdr:col>
      <xdr:colOff>95250</xdr:colOff>
      <xdr:row>88</xdr:row>
      <xdr:rowOff>16329</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967200" y="15002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58256</xdr:rowOff>
    </xdr:from>
    <xdr:ext cx="762000" cy="259045"/>
    <xdr:sp macro="" textlink="">
      <xdr:nvSpPr>
        <xdr:cNvPr id="273" name="給与水準   （国との比較）該当値テキスト">
          <a:extLst>
            <a:ext uri="{FF2B5EF4-FFF2-40B4-BE49-F238E27FC236}">
              <a16:creationId xmlns:a16="http://schemas.microsoft.com/office/drawing/2014/main" id="{00000000-0008-0000-0300-000011010000}"/>
            </a:ext>
          </a:extLst>
        </xdr:cNvPr>
        <xdr:cNvSpPr txBox="1"/>
      </xdr:nvSpPr>
      <xdr:spPr>
        <a:xfrm>
          <a:off x="17106900" y="14974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51707</xdr:rowOff>
    </xdr:from>
    <xdr:to>
      <xdr:col>77</xdr:col>
      <xdr:colOff>95250</xdr:colOff>
      <xdr:row>87</xdr:row>
      <xdr:rowOff>153307</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129000" y="14967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138084</xdr:rowOff>
    </xdr:from>
    <xdr:ext cx="7366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798800" y="150542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5745</xdr:rowOff>
    </xdr:from>
    <xdr:to>
      <xdr:col>73</xdr:col>
      <xdr:colOff>44450</xdr:colOff>
      <xdr:row>87</xdr:row>
      <xdr:rowOff>107345</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5240000" y="14921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92122</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909800" y="15008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40216</xdr:rowOff>
    </xdr:from>
    <xdr:to>
      <xdr:col>68</xdr:col>
      <xdr:colOff>203200</xdr:colOff>
      <xdr:row>87</xdr:row>
      <xdr:rowOff>141816</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4351000" y="14956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126593</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020800" y="150427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165705</xdr:rowOff>
    </xdr:from>
    <xdr:to>
      <xdr:col>64</xdr:col>
      <xdr:colOff>152400</xdr:colOff>
      <xdr:row>87</xdr:row>
      <xdr:rowOff>95855</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3462000" y="14910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80632</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131800" y="14996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[12.49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類似団体平均を下回る状況が続いている。今後についても、定員適正化計画に基づき、人口減少の影響はあるものの、職員数を維持することにより、適切な定員管理に努める。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0" name="定員管理の状況グラフ枠">
          <a:extLst>
            <a:ext uri="{FF2B5EF4-FFF2-40B4-BE49-F238E27FC236}">
              <a16:creationId xmlns:a16="http://schemas.microsoft.com/office/drawing/2014/main" id="{00000000-0008-0000-0300-000036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131699</xdr:rowOff>
    </xdr:from>
    <xdr:to>
      <xdr:col>81</xdr:col>
      <xdr:colOff>44450</xdr:colOff>
      <xdr:row>66</xdr:row>
      <xdr:rowOff>166201</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flipV="1">
          <a:off x="17018000" y="10247249"/>
          <a:ext cx="0" cy="12346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138278</xdr:rowOff>
    </xdr:from>
    <xdr:ext cx="762000" cy="259045"/>
    <xdr:sp macro="" textlink="">
      <xdr:nvSpPr>
        <xdr:cNvPr id="312" name="定員管理の状況最小値テキスト">
          <a:extLst>
            <a:ext uri="{FF2B5EF4-FFF2-40B4-BE49-F238E27FC236}">
              <a16:creationId xmlns:a16="http://schemas.microsoft.com/office/drawing/2014/main" id="{00000000-0008-0000-0300-000038010000}"/>
            </a:ext>
          </a:extLst>
        </xdr:cNvPr>
        <xdr:cNvSpPr txBox="1"/>
      </xdr:nvSpPr>
      <xdr:spPr>
        <a:xfrm>
          <a:off x="17106900" y="114539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166201</xdr:rowOff>
    </xdr:from>
    <xdr:to>
      <xdr:col>81</xdr:col>
      <xdr:colOff>133350</xdr:colOff>
      <xdr:row>66</xdr:row>
      <xdr:rowOff>166201</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6929100" y="114819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46626</xdr:rowOff>
    </xdr:from>
    <xdr:ext cx="762000" cy="259045"/>
    <xdr:sp macro="" textlink="">
      <xdr:nvSpPr>
        <xdr:cNvPr id="314" name="定員管理の状況最大値テキスト">
          <a:extLst>
            <a:ext uri="{FF2B5EF4-FFF2-40B4-BE49-F238E27FC236}">
              <a16:creationId xmlns:a16="http://schemas.microsoft.com/office/drawing/2014/main" id="{00000000-0008-0000-0300-00003A010000}"/>
            </a:ext>
          </a:extLst>
        </xdr:cNvPr>
        <xdr:cNvSpPr txBox="1"/>
      </xdr:nvSpPr>
      <xdr:spPr>
        <a:xfrm>
          <a:off x="17106900" y="99907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131699</xdr:rowOff>
    </xdr:from>
    <xdr:to>
      <xdr:col>81</xdr:col>
      <xdr:colOff>133350</xdr:colOff>
      <xdr:row>59</xdr:row>
      <xdr:rowOff>131699</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102472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127423</xdr:rowOff>
    </xdr:from>
    <xdr:to>
      <xdr:col>81</xdr:col>
      <xdr:colOff>44450</xdr:colOff>
      <xdr:row>61</xdr:row>
      <xdr:rowOff>134662</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179800" y="10585873"/>
          <a:ext cx="838200" cy="7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46965</xdr:rowOff>
    </xdr:from>
    <xdr:ext cx="762000" cy="259045"/>
    <xdr:sp macro="" textlink="">
      <xdr:nvSpPr>
        <xdr:cNvPr id="317" name="定員管理の状況平均値テキスト">
          <a:extLst>
            <a:ext uri="{FF2B5EF4-FFF2-40B4-BE49-F238E27FC236}">
              <a16:creationId xmlns:a16="http://schemas.microsoft.com/office/drawing/2014/main" id="{00000000-0008-0000-0300-00003D010000}"/>
            </a:ext>
          </a:extLst>
        </xdr:cNvPr>
        <xdr:cNvSpPr txBox="1"/>
      </xdr:nvSpPr>
      <xdr:spPr>
        <a:xfrm>
          <a:off x="17106900" y="106768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74888</xdr:rowOff>
    </xdr:from>
    <xdr:to>
      <xdr:col>81</xdr:col>
      <xdr:colOff>95250</xdr:colOff>
      <xdr:row>63</xdr:row>
      <xdr:rowOff>5038</xdr:rowOff>
    </xdr:to>
    <xdr:sp macro="" textlink="">
      <xdr:nvSpPr>
        <xdr:cNvPr id="318" name="フローチャート: 判断 317">
          <a:extLst>
            <a:ext uri="{FF2B5EF4-FFF2-40B4-BE49-F238E27FC236}">
              <a16:creationId xmlns:a16="http://schemas.microsoft.com/office/drawing/2014/main" id="{00000000-0008-0000-0300-00003E010000}"/>
            </a:ext>
          </a:extLst>
        </xdr:cNvPr>
        <xdr:cNvSpPr/>
      </xdr:nvSpPr>
      <xdr:spPr>
        <a:xfrm>
          <a:off x="16967200" y="10704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101684</xdr:rowOff>
    </xdr:from>
    <xdr:to>
      <xdr:col>77</xdr:col>
      <xdr:colOff>44450</xdr:colOff>
      <xdr:row>61</xdr:row>
      <xdr:rowOff>127423</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5290800" y="10560134"/>
          <a:ext cx="889000" cy="25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48344</xdr:rowOff>
    </xdr:from>
    <xdr:to>
      <xdr:col>77</xdr:col>
      <xdr:colOff>95250</xdr:colOff>
      <xdr:row>62</xdr:row>
      <xdr:rowOff>149944</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129000" y="1067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134721</xdr:rowOff>
    </xdr:from>
    <xdr:ext cx="736600" cy="259045"/>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15798800" y="107646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46990</xdr:rowOff>
    </xdr:from>
    <xdr:to>
      <xdr:col>72</xdr:col>
      <xdr:colOff>203200</xdr:colOff>
      <xdr:row>61</xdr:row>
      <xdr:rowOff>101684</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4401800" y="10505440"/>
          <a:ext cx="889000" cy="54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21802</xdr:rowOff>
    </xdr:from>
    <xdr:to>
      <xdr:col>73</xdr:col>
      <xdr:colOff>44450</xdr:colOff>
      <xdr:row>62</xdr:row>
      <xdr:rowOff>123402</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5240000" y="10651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108179</xdr:rowOff>
    </xdr:from>
    <xdr:ext cx="7620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4909800" y="107380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21251</xdr:rowOff>
    </xdr:from>
    <xdr:to>
      <xdr:col>68</xdr:col>
      <xdr:colOff>152400</xdr:colOff>
      <xdr:row>61</xdr:row>
      <xdr:rowOff>46990</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3512800" y="10479701"/>
          <a:ext cx="889000" cy="25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18584</xdr:rowOff>
    </xdr:from>
    <xdr:to>
      <xdr:col>68</xdr:col>
      <xdr:colOff>203200</xdr:colOff>
      <xdr:row>62</xdr:row>
      <xdr:rowOff>120184</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4351000" y="10648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104961</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020800" y="10734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14563</xdr:rowOff>
    </xdr:from>
    <xdr:to>
      <xdr:col>64</xdr:col>
      <xdr:colOff>152400</xdr:colOff>
      <xdr:row>62</xdr:row>
      <xdr:rowOff>116163</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3462000" y="10644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100940</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3131800" y="10730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83862</xdr:rowOff>
    </xdr:from>
    <xdr:to>
      <xdr:col>81</xdr:col>
      <xdr:colOff>95250</xdr:colOff>
      <xdr:row>62</xdr:row>
      <xdr:rowOff>14012</xdr:rowOff>
    </xdr:to>
    <xdr:sp macro="" textlink="">
      <xdr:nvSpPr>
        <xdr:cNvPr id="335" name="楕円 334">
          <a:extLst>
            <a:ext uri="{FF2B5EF4-FFF2-40B4-BE49-F238E27FC236}">
              <a16:creationId xmlns:a16="http://schemas.microsoft.com/office/drawing/2014/main" id="{00000000-0008-0000-0300-00004F010000}"/>
            </a:ext>
          </a:extLst>
        </xdr:cNvPr>
        <xdr:cNvSpPr/>
      </xdr:nvSpPr>
      <xdr:spPr>
        <a:xfrm>
          <a:off x="16967200" y="10542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100389</xdr:rowOff>
    </xdr:from>
    <xdr:ext cx="762000" cy="259045"/>
    <xdr:sp macro="" textlink="">
      <xdr:nvSpPr>
        <xdr:cNvPr id="336" name="定員管理の状況該当値テキスト">
          <a:extLst>
            <a:ext uri="{FF2B5EF4-FFF2-40B4-BE49-F238E27FC236}">
              <a16:creationId xmlns:a16="http://schemas.microsoft.com/office/drawing/2014/main" id="{00000000-0008-0000-0300-000050010000}"/>
            </a:ext>
          </a:extLst>
        </xdr:cNvPr>
        <xdr:cNvSpPr txBox="1"/>
      </xdr:nvSpPr>
      <xdr:spPr>
        <a:xfrm>
          <a:off x="17106900" y="10387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76623</xdr:rowOff>
    </xdr:from>
    <xdr:to>
      <xdr:col>77</xdr:col>
      <xdr:colOff>95250</xdr:colOff>
      <xdr:row>62</xdr:row>
      <xdr:rowOff>6773</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129000" y="10535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16950</xdr:rowOff>
    </xdr:from>
    <xdr:ext cx="7366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798800" y="103039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50884</xdr:rowOff>
    </xdr:from>
    <xdr:to>
      <xdr:col>73</xdr:col>
      <xdr:colOff>44450</xdr:colOff>
      <xdr:row>61</xdr:row>
      <xdr:rowOff>152484</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5240000" y="10509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162661</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4909800" y="10278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167640</xdr:rowOff>
    </xdr:from>
    <xdr:to>
      <xdr:col>68</xdr:col>
      <xdr:colOff>203200</xdr:colOff>
      <xdr:row>61</xdr:row>
      <xdr:rowOff>97790</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4351000" y="1045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107967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020800" y="10223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141901</xdr:rowOff>
    </xdr:from>
    <xdr:to>
      <xdr:col>64</xdr:col>
      <xdr:colOff>152400</xdr:colOff>
      <xdr:row>61</xdr:row>
      <xdr:rowOff>72051</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3462000" y="10428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82228</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131800" y="101977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5" name="正方形/長方形 344">
          <a:extLst>
            <a:ext uri="{FF2B5EF4-FFF2-40B4-BE49-F238E27FC236}">
              <a16:creationId xmlns:a16="http://schemas.microsoft.com/office/drawing/2014/main" id="{00000000-0008-0000-0300-000059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類似団体平均を下回り、</a:t>
          </a:r>
          <a:r>
            <a:rPr kumimoji="1" lang="en-US" altLang="ja-JP" sz="1100" b="1"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R6</a:t>
          </a:r>
          <a:r>
            <a:rPr kumimoji="1" lang="ja-JP" altLang="en-US" sz="1100" b="1"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年度は前年度から</a:t>
          </a:r>
          <a:r>
            <a:rPr kumimoji="1" lang="en-US" altLang="ja-JP" sz="1100" b="1"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0.3</a:t>
          </a:r>
          <a:r>
            <a:rPr kumimoji="1" lang="ja-JP" altLang="en-US" sz="1100" b="1"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％増加の</a:t>
          </a:r>
          <a:r>
            <a:rPr kumimoji="1" lang="en-US" altLang="ja-JP" sz="1100" b="1"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6.8</a:t>
          </a:r>
          <a:r>
            <a:rPr kumimoji="1" lang="ja-JP" altLang="en-US" sz="1100" b="1"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た。普通交付税の増加と、公営企業に要する経費の財源とする地方債の償還の財源に充てたと認められる繰入金は減少しているものの、臨時財政対策債の発行可能額、事業費補正により基準財政需要額に算入された公債費の減少、元利償還金の額、一部事務組合等の負担金の増加により単年の実質公債費比率が増加しているが、３カ年平均の数値は</a:t>
          </a:r>
          <a:r>
            <a:rPr kumimoji="1" lang="en-US" altLang="ja-JP" sz="1100" b="1"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増加となった。今後において、公共施設の長寿命化や大規模な修繕が予想されることから、地方債の借入については、交付税措置率の高い有利な地方債を活用していくことを原則とし、借入額についても元金償還額以内に抑える方針で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9" name="直線コネクタ 358">
          <a:extLst>
            <a:ext uri="{FF2B5EF4-FFF2-40B4-BE49-F238E27FC236}">
              <a16:creationId xmlns:a16="http://schemas.microsoft.com/office/drawing/2014/main" id="{00000000-0008-0000-0300-000067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0" name="公債費負担の状況グラフ枠">
          <a:extLst>
            <a:ext uri="{FF2B5EF4-FFF2-40B4-BE49-F238E27FC236}">
              <a16:creationId xmlns:a16="http://schemas.microsoft.com/office/drawing/2014/main" id="{00000000-0008-0000-0300-000072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69596</xdr:rowOff>
    </xdr:from>
    <xdr:to>
      <xdr:col>81</xdr:col>
      <xdr:colOff>44450</xdr:colOff>
      <xdr:row>45</xdr:row>
      <xdr:rowOff>109474</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flipV="1">
          <a:off x="17018000" y="6241796"/>
          <a:ext cx="0" cy="15829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81551</xdr:rowOff>
    </xdr:from>
    <xdr:ext cx="762000" cy="259045"/>
    <xdr:sp macro="" textlink="">
      <xdr:nvSpPr>
        <xdr:cNvPr id="372" name="公債費負担の状況最小値テキスト">
          <a:extLst>
            <a:ext uri="{FF2B5EF4-FFF2-40B4-BE49-F238E27FC236}">
              <a16:creationId xmlns:a16="http://schemas.microsoft.com/office/drawing/2014/main" id="{00000000-0008-0000-0300-000074010000}"/>
            </a:ext>
          </a:extLst>
        </xdr:cNvPr>
        <xdr:cNvSpPr txBox="1"/>
      </xdr:nvSpPr>
      <xdr:spPr>
        <a:xfrm>
          <a:off x="17106900" y="7796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109474</xdr:rowOff>
    </xdr:from>
    <xdr:to>
      <xdr:col>81</xdr:col>
      <xdr:colOff>133350</xdr:colOff>
      <xdr:row>45</xdr:row>
      <xdr:rowOff>109474</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6929100" y="78247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155973</xdr:rowOff>
    </xdr:from>
    <xdr:ext cx="762000" cy="259045"/>
    <xdr:sp macro="" textlink="">
      <xdr:nvSpPr>
        <xdr:cNvPr id="374" name="公債費負担の状況最大値テキスト">
          <a:extLst>
            <a:ext uri="{FF2B5EF4-FFF2-40B4-BE49-F238E27FC236}">
              <a16:creationId xmlns:a16="http://schemas.microsoft.com/office/drawing/2014/main" id="{00000000-0008-0000-0300-000076010000}"/>
            </a:ext>
          </a:extLst>
        </xdr:cNvPr>
        <xdr:cNvSpPr txBox="1"/>
      </xdr:nvSpPr>
      <xdr:spPr>
        <a:xfrm>
          <a:off x="17106900" y="5985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69596</xdr:rowOff>
    </xdr:from>
    <xdr:to>
      <xdr:col>81</xdr:col>
      <xdr:colOff>133350</xdr:colOff>
      <xdr:row>36</xdr:row>
      <xdr:rowOff>69596</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6929100" y="6241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30480</xdr:rowOff>
    </xdr:from>
    <xdr:to>
      <xdr:col>81</xdr:col>
      <xdr:colOff>44450</xdr:colOff>
      <xdr:row>40</xdr:row>
      <xdr:rowOff>59436</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6179800" y="6888480"/>
          <a:ext cx="8382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125493</xdr:rowOff>
    </xdr:from>
    <xdr:ext cx="762000" cy="259045"/>
    <xdr:sp macro="" textlink="">
      <xdr:nvSpPr>
        <xdr:cNvPr id="377" name="公債費負担の状況平均値テキスト">
          <a:extLst>
            <a:ext uri="{FF2B5EF4-FFF2-40B4-BE49-F238E27FC236}">
              <a16:creationId xmlns:a16="http://schemas.microsoft.com/office/drawing/2014/main" id="{00000000-0008-0000-0300-000079010000}"/>
            </a:ext>
          </a:extLst>
        </xdr:cNvPr>
        <xdr:cNvSpPr txBox="1"/>
      </xdr:nvSpPr>
      <xdr:spPr>
        <a:xfrm>
          <a:off x="17106900" y="69834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153416</xdr:rowOff>
    </xdr:from>
    <xdr:to>
      <xdr:col>81</xdr:col>
      <xdr:colOff>95250</xdr:colOff>
      <xdr:row>41</xdr:row>
      <xdr:rowOff>83566</xdr:rowOff>
    </xdr:to>
    <xdr:sp macro="" textlink="">
      <xdr:nvSpPr>
        <xdr:cNvPr id="378" name="フローチャート: 判断 377">
          <a:extLst>
            <a:ext uri="{FF2B5EF4-FFF2-40B4-BE49-F238E27FC236}">
              <a16:creationId xmlns:a16="http://schemas.microsoft.com/office/drawing/2014/main" id="{00000000-0008-0000-0300-00007A010000}"/>
            </a:ext>
          </a:extLst>
        </xdr:cNvPr>
        <xdr:cNvSpPr/>
      </xdr:nvSpPr>
      <xdr:spPr>
        <a:xfrm>
          <a:off x="16967200" y="7011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20828</xdr:rowOff>
    </xdr:from>
    <xdr:to>
      <xdr:col>77</xdr:col>
      <xdr:colOff>44450</xdr:colOff>
      <xdr:row>40</xdr:row>
      <xdr:rowOff>30480</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5290800" y="6878828"/>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143764</xdr:rowOff>
    </xdr:from>
    <xdr:to>
      <xdr:col>77</xdr:col>
      <xdr:colOff>95250</xdr:colOff>
      <xdr:row>41</xdr:row>
      <xdr:rowOff>73914</xdr:rowOff>
    </xdr:to>
    <xdr:sp macro="" textlink="">
      <xdr:nvSpPr>
        <xdr:cNvPr id="380" name="フローチャート: 判断 379">
          <a:extLst>
            <a:ext uri="{FF2B5EF4-FFF2-40B4-BE49-F238E27FC236}">
              <a16:creationId xmlns:a16="http://schemas.microsoft.com/office/drawing/2014/main" id="{00000000-0008-0000-0300-00007C010000}"/>
            </a:ext>
          </a:extLst>
        </xdr:cNvPr>
        <xdr:cNvSpPr/>
      </xdr:nvSpPr>
      <xdr:spPr>
        <a:xfrm>
          <a:off x="16129000" y="7001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58691</xdr:rowOff>
    </xdr:from>
    <xdr:ext cx="736600" cy="259045"/>
    <xdr:sp macro="" textlink="">
      <xdr:nvSpPr>
        <xdr:cNvPr id="381" name="テキスト ボックス 380">
          <a:extLst>
            <a:ext uri="{FF2B5EF4-FFF2-40B4-BE49-F238E27FC236}">
              <a16:creationId xmlns:a16="http://schemas.microsoft.com/office/drawing/2014/main" id="{00000000-0008-0000-0300-00007D010000}"/>
            </a:ext>
          </a:extLst>
        </xdr:cNvPr>
        <xdr:cNvSpPr txBox="1"/>
      </xdr:nvSpPr>
      <xdr:spPr>
        <a:xfrm>
          <a:off x="15798800" y="70881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20828</xdr:rowOff>
    </xdr:from>
    <xdr:to>
      <xdr:col>72</xdr:col>
      <xdr:colOff>203200</xdr:colOff>
      <xdr:row>40</xdr:row>
      <xdr:rowOff>69088</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flipV="1">
          <a:off x="14401800" y="6878828"/>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134112</xdr:rowOff>
    </xdr:from>
    <xdr:to>
      <xdr:col>73</xdr:col>
      <xdr:colOff>44450</xdr:colOff>
      <xdr:row>41</xdr:row>
      <xdr:rowOff>64262</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5240000" y="6992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49039</xdr:rowOff>
    </xdr:from>
    <xdr:ext cx="762000" cy="259045"/>
    <xdr:sp macro="" textlink="">
      <xdr:nvSpPr>
        <xdr:cNvPr id="384" name="テキスト ボックス 383">
          <a:extLst>
            <a:ext uri="{FF2B5EF4-FFF2-40B4-BE49-F238E27FC236}">
              <a16:creationId xmlns:a16="http://schemas.microsoft.com/office/drawing/2014/main" id="{00000000-0008-0000-0300-000080010000}"/>
            </a:ext>
          </a:extLst>
        </xdr:cNvPr>
        <xdr:cNvSpPr txBox="1"/>
      </xdr:nvSpPr>
      <xdr:spPr>
        <a:xfrm>
          <a:off x="14909800" y="7078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69088</xdr:rowOff>
    </xdr:from>
    <xdr:to>
      <xdr:col>68</xdr:col>
      <xdr:colOff>152400</xdr:colOff>
      <xdr:row>40</xdr:row>
      <xdr:rowOff>69088</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3512800" y="692708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153416</xdr:rowOff>
    </xdr:from>
    <xdr:to>
      <xdr:col>68</xdr:col>
      <xdr:colOff>203200</xdr:colOff>
      <xdr:row>41</xdr:row>
      <xdr:rowOff>83566</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4351000" y="7011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68343</xdr:rowOff>
    </xdr:from>
    <xdr:ext cx="7620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4020800" y="7097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30226</xdr:rowOff>
    </xdr:from>
    <xdr:to>
      <xdr:col>64</xdr:col>
      <xdr:colOff>152400</xdr:colOff>
      <xdr:row>41</xdr:row>
      <xdr:rowOff>131826</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3462000" y="705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116603</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3131800" y="7146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8636</xdr:rowOff>
    </xdr:from>
    <xdr:to>
      <xdr:col>81</xdr:col>
      <xdr:colOff>95250</xdr:colOff>
      <xdr:row>40</xdr:row>
      <xdr:rowOff>110236</xdr:rowOff>
    </xdr:to>
    <xdr:sp macro="" textlink="">
      <xdr:nvSpPr>
        <xdr:cNvPr id="395" name="楕円 394">
          <a:extLst>
            <a:ext uri="{FF2B5EF4-FFF2-40B4-BE49-F238E27FC236}">
              <a16:creationId xmlns:a16="http://schemas.microsoft.com/office/drawing/2014/main" id="{00000000-0008-0000-0300-00008B010000}"/>
            </a:ext>
          </a:extLst>
        </xdr:cNvPr>
        <xdr:cNvSpPr/>
      </xdr:nvSpPr>
      <xdr:spPr>
        <a:xfrm>
          <a:off x="16967200" y="6866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25163</xdr:rowOff>
    </xdr:from>
    <xdr:ext cx="762000" cy="259045"/>
    <xdr:sp macro="" textlink="">
      <xdr:nvSpPr>
        <xdr:cNvPr id="396" name="公債費負担の状況該当値テキスト">
          <a:extLst>
            <a:ext uri="{FF2B5EF4-FFF2-40B4-BE49-F238E27FC236}">
              <a16:creationId xmlns:a16="http://schemas.microsoft.com/office/drawing/2014/main" id="{00000000-0008-0000-0300-00008C010000}"/>
            </a:ext>
          </a:extLst>
        </xdr:cNvPr>
        <xdr:cNvSpPr txBox="1"/>
      </xdr:nvSpPr>
      <xdr:spPr>
        <a:xfrm>
          <a:off x="17106900" y="6711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151130</xdr:rowOff>
    </xdr:from>
    <xdr:to>
      <xdr:col>77</xdr:col>
      <xdr:colOff>95250</xdr:colOff>
      <xdr:row>40</xdr:row>
      <xdr:rowOff>81280</xdr:rowOff>
    </xdr:to>
    <xdr:sp macro="" textlink="">
      <xdr:nvSpPr>
        <xdr:cNvPr id="397" name="楕円 396">
          <a:extLst>
            <a:ext uri="{FF2B5EF4-FFF2-40B4-BE49-F238E27FC236}">
              <a16:creationId xmlns:a16="http://schemas.microsoft.com/office/drawing/2014/main" id="{00000000-0008-0000-0300-00008D010000}"/>
            </a:ext>
          </a:extLst>
        </xdr:cNvPr>
        <xdr:cNvSpPr/>
      </xdr:nvSpPr>
      <xdr:spPr>
        <a:xfrm>
          <a:off x="16129000" y="683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91457</xdr:rowOff>
    </xdr:from>
    <xdr:ext cx="7366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798800" y="6606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141478</xdr:rowOff>
    </xdr:from>
    <xdr:to>
      <xdr:col>73</xdr:col>
      <xdr:colOff>44450</xdr:colOff>
      <xdr:row>40</xdr:row>
      <xdr:rowOff>71628</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5240000" y="6828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81805</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909800" y="6596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18288</xdr:rowOff>
    </xdr:from>
    <xdr:to>
      <xdr:col>68</xdr:col>
      <xdr:colOff>203200</xdr:colOff>
      <xdr:row>40</xdr:row>
      <xdr:rowOff>119888</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4351000" y="6876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130065</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020800" y="6645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18288</xdr:rowOff>
    </xdr:from>
    <xdr:to>
      <xdr:col>64</xdr:col>
      <xdr:colOff>152400</xdr:colOff>
      <xdr:row>40</xdr:row>
      <xdr:rowOff>119888</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3462000" y="6876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130065</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3131800" y="6645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5" name="正方形/長方形 404">
          <a:extLst>
            <a:ext uri="{FF2B5EF4-FFF2-40B4-BE49-F238E27FC236}">
              <a16:creationId xmlns:a16="http://schemas.microsoft.com/office/drawing/2014/main" id="{00000000-0008-0000-0300-000095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ここ数年で数値の改善が続き、今回も将来負担比率は発生なしという結果となった。普通交付税額の増加が主な要因ではあるが、近年ふるさと納税による大幅な臨時的な収入があり、財政調整基金等への積立額が増加し、大幅な数値改善につながった。今後も、ふるさと納税に力を入れて取り組んでいくことから、臨時的な収入によっては、継続して将来負担比率の発生なしという結果が見込まれ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9" name="直線コネクタ 418">
          <a:extLst>
            <a:ext uri="{FF2B5EF4-FFF2-40B4-BE49-F238E27FC236}">
              <a16:creationId xmlns:a16="http://schemas.microsoft.com/office/drawing/2014/main" id="{00000000-0008-0000-0300-0000A3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1" name="直線コネクタ 420">
          <a:extLst>
            <a:ext uri="{FF2B5EF4-FFF2-40B4-BE49-F238E27FC236}">
              <a16:creationId xmlns:a16="http://schemas.microsoft.com/office/drawing/2014/main" id="{00000000-0008-0000-0300-0000A5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2" name="将来負担の状況グラフ枠">
          <a:extLst>
            <a:ext uri="{FF2B5EF4-FFF2-40B4-BE49-F238E27FC236}">
              <a16:creationId xmlns:a16="http://schemas.microsoft.com/office/drawing/2014/main" id="{00000000-0008-0000-0300-0000B0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106363</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flipV="1">
          <a:off x="17018000" y="2370667"/>
          <a:ext cx="0" cy="167904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78440</xdr:rowOff>
    </xdr:from>
    <xdr:ext cx="762000" cy="259045"/>
    <xdr:sp macro="" textlink="">
      <xdr:nvSpPr>
        <xdr:cNvPr id="434" name="将来負担の状況最小値テキスト">
          <a:extLst>
            <a:ext uri="{FF2B5EF4-FFF2-40B4-BE49-F238E27FC236}">
              <a16:creationId xmlns:a16="http://schemas.microsoft.com/office/drawing/2014/main" id="{00000000-0008-0000-0300-0000B2010000}"/>
            </a:ext>
          </a:extLst>
        </xdr:cNvPr>
        <xdr:cNvSpPr txBox="1"/>
      </xdr:nvSpPr>
      <xdr:spPr>
        <a:xfrm>
          <a:off x="17106900" y="4021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106363</xdr:rowOff>
    </xdr:from>
    <xdr:to>
      <xdr:col>81</xdr:col>
      <xdr:colOff>133350</xdr:colOff>
      <xdr:row>23</xdr:row>
      <xdr:rowOff>106363</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6929100" y="4049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36" name="将来負担の状況最大値テキスト">
          <a:extLst>
            <a:ext uri="{FF2B5EF4-FFF2-40B4-BE49-F238E27FC236}">
              <a16:creationId xmlns:a16="http://schemas.microsoft.com/office/drawing/2014/main" id="{00000000-0008-0000-0300-0000B4010000}"/>
            </a:ext>
          </a:extLst>
        </xdr:cNvPr>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101600</xdr:colOff>
      <xdr:row>16</xdr:row>
      <xdr:rowOff>45720</xdr:rowOff>
    </xdr:from>
    <xdr:to>
      <xdr:col>68</xdr:col>
      <xdr:colOff>152400</xdr:colOff>
      <xdr:row>18</xdr:row>
      <xdr:rowOff>32597</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flipV="1">
          <a:off x="13512800" y="2788920"/>
          <a:ext cx="889000" cy="329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63094</xdr:rowOff>
    </xdr:from>
    <xdr:ext cx="762000" cy="259045"/>
    <xdr:sp macro="" textlink="">
      <xdr:nvSpPr>
        <xdr:cNvPr id="439" name="将来負担の状況平均値テキスト">
          <a:extLst>
            <a:ext uri="{FF2B5EF4-FFF2-40B4-BE49-F238E27FC236}">
              <a16:creationId xmlns:a16="http://schemas.microsoft.com/office/drawing/2014/main" id="{00000000-0008-0000-0300-0000B7010000}"/>
            </a:ext>
          </a:extLst>
        </xdr:cNvPr>
        <xdr:cNvSpPr txBox="1"/>
      </xdr:nvSpPr>
      <xdr:spPr>
        <a:xfrm>
          <a:off x="17106900" y="22919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40" name="フローチャート: 判断 439">
          <a:extLst>
            <a:ext uri="{FF2B5EF4-FFF2-40B4-BE49-F238E27FC236}">
              <a16:creationId xmlns:a16="http://schemas.microsoft.com/office/drawing/2014/main" id="{00000000-0008-0000-0300-0000B8010000}"/>
            </a:ext>
          </a:extLst>
        </xdr:cNvPr>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91017</xdr:rowOff>
    </xdr:from>
    <xdr:to>
      <xdr:col>77</xdr:col>
      <xdr:colOff>95250</xdr:colOff>
      <xdr:row>14</xdr:row>
      <xdr:rowOff>21167</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42" name="テキスト ボックス 441">
          <a:extLst>
            <a:ext uri="{FF2B5EF4-FFF2-40B4-BE49-F238E27FC236}">
              <a16:creationId xmlns:a16="http://schemas.microsoft.com/office/drawing/2014/main" id="{00000000-0008-0000-0300-0000BA010000}"/>
            </a:ext>
          </a:extLst>
        </xdr:cNvPr>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91017</xdr:rowOff>
    </xdr:from>
    <xdr:to>
      <xdr:col>73</xdr:col>
      <xdr:colOff>44450</xdr:colOff>
      <xdr:row>14</xdr:row>
      <xdr:rowOff>21167</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5240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31344</xdr:rowOff>
    </xdr:from>
    <xdr:ext cx="7620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4909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91017</xdr:rowOff>
    </xdr:from>
    <xdr:to>
      <xdr:col>68</xdr:col>
      <xdr:colOff>203200</xdr:colOff>
      <xdr:row>14</xdr:row>
      <xdr:rowOff>21167</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4351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31344</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4020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159385</xdr:rowOff>
    </xdr:from>
    <xdr:to>
      <xdr:col>64</xdr:col>
      <xdr:colOff>152400</xdr:colOff>
      <xdr:row>14</xdr:row>
      <xdr:rowOff>89535</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3462000" y="2388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99712</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3131800" y="21571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166370</xdr:rowOff>
    </xdr:from>
    <xdr:to>
      <xdr:col>68</xdr:col>
      <xdr:colOff>203200</xdr:colOff>
      <xdr:row>16</xdr:row>
      <xdr:rowOff>96520</xdr:rowOff>
    </xdr:to>
    <xdr:sp macro="" textlink="">
      <xdr:nvSpPr>
        <xdr:cNvPr id="454" name="楕円 453">
          <a:extLst>
            <a:ext uri="{FF2B5EF4-FFF2-40B4-BE49-F238E27FC236}">
              <a16:creationId xmlns:a16="http://schemas.microsoft.com/office/drawing/2014/main" id="{00000000-0008-0000-0300-0000C6010000}"/>
            </a:ext>
          </a:extLst>
        </xdr:cNvPr>
        <xdr:cNvSpPr/>
      </xdr:nvSpPr>
      <xdr:spPr>
        <a:xfrm>
          <a:off x="14351000" y="273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81297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4020800" y="2824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17</xdr:row>
      <xdr:rowOff>153247</xdr:rowOff>
    </xdr:from>
    <xdr:to>
      <xdr:col>64</xdr:col>
      <xdr:colOff>152400</xdr:colOff>
      <xdr:row>18</xdr:row>
      <xdr:rowOff>83397</xdr:rowOff>
    </xdr:to>
    <xdr:sp macro="" textlink="">
      <xdr:nvSpPr>
        <xdr:cNvPr id="456" name="楕円 455">
          <a:extLst>
            <a:ext uri="{FF2B5EF4-FFF2-40B4-BE49-F238E27FC236}">
              <a16:creationId xmlns:a16="http://schemas.microsoft.com/office/drawing/2014/main" id="{00000000-0008-0000-0300-0000C8010000}"/>
            </a:ext>
          </a:extLst>
        </xdr:cNvPr>
        <xdr:cNvSpPr/>
      </xdr:nvSpPr>
      <xdr:spPr>
        <a:xfrm>
          <a:off x="13462000" y="3067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18</xdr:row>
      <xdr:rowOff>68174</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3131800" y="3154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和歌山県美浜町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6,324
6,272
12.77
5,679,025
5,396,924
276,851
2,599,497
3,258,480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学童クラブの町営化による会計年度任用職員の増加、人事院勧告等により、前年度から</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ポイント増の</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30.9</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％となった。依然として類似団体平均を上回る状況が続いており、今後についても、定員適正化計画及び行政改革の取組を継続し、人件費の抑制に努める。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35</xdr:row>
      <xdr:rowOff>24130</xdr:rowOff>
    </xdr:from>
    <xdr:to>
      <xdr:col>24</xdr:col>
      <xdr:colOff>25400</xdr:colOff>
      <xdr:row>40</xdr:row>
      <xdr:rowOff>154432</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6024880"/>
          <a:ext cx="0" cy="9875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126509</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984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154432</xdr:rowOff>
    </xdr:from>
    <xdr:to>
      <xdr:col>24</xdr:col>
      <xdr:colOff>114300</xdr:colOff>
      <xdr:row>40</xdr:row>
      <xdr:rowOff>154432</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012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110507</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68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35</xdr:row>
      <xdr:rowOff>24130</xdr:rowOff>
    </xdr:from>
    <xdr:to>
      <xdr:col>24</xdr:col>
      <xdr:colOff>114300</xdr:colOff>
      <xdr:row>35</xdr:row>
      <xdr:rowOff>24130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024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76708</xdr:rowOff>
    </xdr:from>
    <xdr:to>
      <xdr:col>24</xdr:col>
      <xdr:colOff>25400</xdr:colOff>
      <xdr:row>38</xdr:row>
      <xdr:rowOff>168148</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591808"/>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63009</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2352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46482</xdr:rowOff>
    </xdr:from>
    <xdr:to>
      <xdr:col>24</xdr:col>
      <xdr:colOff>76200</xdr:colOff>
      <xdr:row>37</xdr:row>
      <xdr:rowOff>148082</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90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53848</xdr:rowOff>
    </xdr:from>
    <xdr:to>
      <xdr:col>19</xdr:col>
      <xdr:colOff>187325</xdr:colOff>
      <xdr:row>38</xdr:row>
      <xdr:rowOff>76708</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568948"/>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5334</xdr:rowOff>
    </xdr:from>
    <xdr:to>
      <xdr:col>20</xdr:col>
      <xdr:colOff>38100</xdr:colOff>
      <xdr:row>37</xdr:row>
      <xdr:rowOff>106934</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48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117111</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1178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147574</xdr:rowOff>
    </xdr:from>
    <xdr:to>
      <xdr:col>15</xdr:col>
      <xdr:colOff>98425</xdr:colOff>
      <xdr:row>38</xdr:row>
      <xdr:rowOff>53848</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491224"/>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5334</xdr:rowOff>
    </xdr:from>
    <xdr:to>
      <xdr:col>15</xdr:col>
      <xdr:colOff>149225</xdr:colOff>
      <xdr:row>37</xdr:row>
      <xdr:rowOff>106934</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48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117111</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117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147574</xdr:rowOff>
    </xdr:from>
    <xdr:to>
      <xdr:col>11</xdr:col>
      <xdr:colOff>9525</xdr:colOff>
      <xdr:row>38</xdr:row>
      <xdr:rowOff>90424</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491224"/>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163068</xdr:rowOff>
    </xdr:from>
    <xdr:to>
      <xdr:col>11</xdr:col>
      <xdr:colOff>60325</xdr:colOff>
      <xdr:row>37</xdr:row>
      <xdr:rowOff>93218</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103395</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104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101346</xdr:rowOff>
    </xdr:from>
    <xdr:to>
      <xdr:col>6</xdr:col>
      <xdr:colOff>171450</xdr:colOff>
      <xdr:row>38</xdr:row>
      <xdr:rowOff>31496</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444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41673</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213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117348</xdr:rowOff>
    </xdr:from>
    <xdr:to>
      <xdr:col>24</xdr:col>
      <xdr:colOff>76200</xdr:colOff>
      <xdr:row>39</xdr:row>
      <xdr:rowOff>47498</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632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89425</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604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25908</xdr:rowOff>
    </xdr:from>
    <xdr:to>
      <xdr:col>20</xdr:col>
      <xdr:colOff>38100</xdr:colOff>
      <xdr:row>38</xdr:row>
      <xdr:rowOff>127508</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541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112285</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6273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3048</xdr:rowOff>
    </xdr:from>
    <xdr:to>
      <xdr:col>15</xdr:col>
      <xdr:colOff>149225</xdr:colOff>
      <xdr:row>38</xdr:row>
      <xdr:rowOff>104648</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518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89425</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604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96774</xdr:rowOff>
    </xdr:from>
    <xdr:to>
      <xdr:col>11</xdr:col>
      <xdr:colOff>60325</xdr:colOff>
      <xdr:row>38</xdr:row>
      <xdr:rowOff>26924</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440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11701</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526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39624</xdr:rowOff>
    </xdr:from>
    <xdr:to>
      <xdr:col>6</xdr:col>
      <xdr:colOff>171450</xdr:colOff>
      <xdr:row>38</xdr:row>
      <xdr:rowOff>141224</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554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126001</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641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会計年度任用制度に伴い、人件費へ従来の臨時職員の費用が振り替わり、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R2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より数値が改善していたが、物価高騰等の影響もあり増加したと考える。依然高水準であり、中でも各種業務における委託料も増加傾向であることから、今後も委託の必要性を再検討するとともに、委託が必要な場合であっても、委託業務内容の見直しを引き続き積極的に行っていく必要がある。</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8" name="物件費グラフ枠">
          <a:extLst>
            <a:ext uri="{FF2B5EF4-FFF2-40B4-BE49-F238E27FC236}">
              <a16:creationId xmlns:a16="http://schemas.microsoft.com/office/drawing/2014/main" id="{00000000-0008-0000-0400-000076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69850</xdr:rowOff>
    </xdr:from>
    <xdr:to>
      <xdr:col>82</xdr:col>
      <xdr:colOff>107950</xdr:colOff>
      <xdr:row>20</xdr:row>
      <xdr:rowOff>130810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flipV="1">
          <a:off x="16510000" y="2470150"/>
          <a:ext cx="0" cy="1089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102887</xdr:rowOff>
    </xdr:from>
    <xdr:ext cx="762000" cy="259045"/>
    <xdr:sp macro="" textlink="">
      <xdr:nvSpPr>
        <xdr:cNvPr id="120" name="物件費最小値テキスト">
          <a:extLst>
            <a:ext uri="{FF2B5EF4-FFF2-40B4-BE49-F238E27FC236}">
              <a16:creationId xmlns:a16="http://schemas.microsoft.com/office/drawing/2014/main" id="{00000000-0008-0000-0400-000078000000}"/>
            </a:ext>
          </a:extLst>
        </xdr:cNvPr>
        <xdr:cNvSpPr txBox="1"/>
      </xdr:nvSpPr>
      <xdr:spPr>
        <a:xfrm>
          <a:off x="16598900" y="3531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130810</xdr:rowOff>
    </xdr:from>
    <xdr:to>
      <xdr:col>82</xdr:col>
      <xdr:colOff>196850</xdr:colOff>
      <xdr:row>20</xdr:row>
      <xdr:rowOff>130810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6421100" y="3559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156227</xdr:rowOff>
    </xdr:from>
    <xdr:ext cx="762000" cy="259045"/>
    <xdr:sp macro="" textlink="">
      <xdr:nvSpPr>
        <xdr:cNvPr id="122" name="物件費最大値テキスト">
          <a:extLst>
            <a:ext uri="{FF2B5EF4-FFF2-40B4-BE49-F238E27FC236}">
              <a16:creationId xmlns:a16="http://schemas.microsoft.com/office/drawing/2014/main" id="{00000000-0008-0000-0400-00007A000000}"/>
            </a:ext>
          </a:extLst>
        </xdr:cNvPr>
        <xdr:cNvSpPr txBox="1"/>
      </xdr:nvSpPr>
      <xdr:spPr>
        <a:xfrm>
          <a:off x="16598900" y="2213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69850</xdr:rowOff>
    </xdr:from>
    <xdr:to>
      <xdr:col>82</xdr:col>
      <xdr:colOff>196850</xdr:colOff>
      <xdr:row>14</xdr:row>
      <xdr:rowOff>69850</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6421100" y="2470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39370</xdr:rowOff>
    </xdr:from>
    <xdr:to>
      <xdr:col>82</xdr:col>
      <xdr:colOff>107950</xdr:colOff>
      <xdr:row>16</xdr:row>
      <xdr:rowOff>46990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5671800" y="278257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157497</xdr:rowOff>
    </xdr:from>
    <xdr:ext cx="762000" cy="259045"/>
    <xdr:sp macro="" textlink="">
      <xdr:nvSpPr>
        <xdr:cNvPr id="125" name="物件費平均値テキスト">
          <a:extLst>
            <a:ext uri="{FF2B5EF4-FFF2-40B4-BE49-F238E27FC236}">
              <a16:creationId xmlns:a16="http://schemas.microsoft.com/office/drawing/2014/main" id="{00000000-0008-0000-0400-00007D000000}"/>
            </a:ext>
          </a:extLst>
        </xdr:cNvPr>
        <xdr:cNvSpPr txBox="1"/>
      </xdr:nvSpPr>
      <xdr:spPr>
        <a:xfrm>
          <a:off x="16598900" y="25577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140970</xdr:rowOff>
    </xdr:from>
    <xdr:to>
      <xdr:col>82</xdr:col>
      <xdr:colOff>158750</xdr:colOff>
      <xdr:row>16</xdr:row>
      <xdr:rowOff>71120</xdr:rowOff>
    </xdr:to>
    <xdr:sp macro="" textlink="">
      <xdr:nvSpPr>
        <xdr:cNvPr id="126" name="フローチャート: 判断 125">
          <a:extLst>
            <a:ext uri="{FF2B5EF4-FFF2-40B4-BE49-F238E27FC236}">
              <a16:creationId xmlns:a16="http://schemas.microsoft.com/office/drawing/2014/main" id="{00000000-0008-0000-0400-00007E000000}"/>
            </a:ext>
          </a:extLst>
        </xdr:cNvPr>
        <xdr:cNvSpPr/>
      </xdr:nvSpPr>
      <xdr:spPr>
        <a:xfrm>
          <a:off x="16459200" y="2712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20320</xdr:rowOff>
    </xdr:from>
    <xdr:to>
      <xdr:col>78</xdr:col>
      <xdr:colOff>69850</xdr:colOff>
      <xdr:row>16</xdr:row>
      <xdr:rowOff>46990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4782800" y="276352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133350</xdr:rowOff>
    </xdr:from>
    <xdr:to>
      <xdr:col>78</xdr:col>
      <xdr:colOff>120650</xdr:colOff>
      <xdr:row>16</xdr:row>
      <xdr:rowOff>63500</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5621000" y="270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73677</xdr:rowOff>
    </xdr:from>
    <xdr:ext cx="736600" cy="259045"/>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15290800" y="2473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146050</xdr:rowOff>
    </xdr:from>
    <xdr:to>
      <xdr:col>73</xdr:col>
      <xdr:colOff>180975</xdr:colOff>
      <xdr:row>16</xdr:row>
      <xdr:rowOff>20320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3893800" y="27178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129540</xdr:rowOff>
    </xdr:from>
    <xdr:to>
      <xdr:col>74</xdr:col>
      <xdr:colOff>31750</xdr:colOff>
      <xdr:row>16</xdr:row>
      <xdr:rowOff>59690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4732000" y="2701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69867</xdr:rowOff>
    </xdr:from>
    <xdr:ext cx="7620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4401800" y="2470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146050</xdr:rowOff>
    </xdr:from>
    <xdr:to>
      <xdr:col>69</xdr:col>
      <xdr:colOff>92075</xdr:colOff>
      <xdr:row>15</xdr:row>
      <xdr:rowOff>153670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3004800" y="27178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83820</xdr:rowOff>
    </xdr:from>
    <xdr:to>
      <xdr:col>69</xdr:col>
      <xdr:colOff>142875</xdr:colOff>
      <xdr:row>16</xdr:row>
      <xdr:rowOff>13970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3843000" y="2655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24147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3512800" y="2424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114300</xdr:rowOff>
    </xdr:from>
    <xdr:to>
      <xdr:col>65</xdr:col>
      <xdr:colOff>53975</xdr:colOff>
      <xdr:row>16</xdr:row>
      <xdr:rowOff>44450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2954000" y="2686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29227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2623800" y="277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160020</xdr:rowOff>
    </xdr:from>
    <xdr:to>
      <xdr:col>82</xdr:col>
      <xdr:colOff>158750</xdr:colOff>
      <xdr:row>16</xdr:row>
      <xdr:rowOff>90170</xdr:rowOff>
    </xdr:to>
    <xdr:sp macro="" textlink="">
      <xdr:nvSpPr>
        <xdr:cNvPr id="143" name="楕円 142">
          <a:extLst>
            <a:ext uri="{FF2B5EF4-FFF2-40B4-BE49-F238E27FC236}">
              <a16:creationId xmlns:a16="http://schemas.microsoft.com/office/drawing/2014/main" id="{00000000-0008-0000-0400-00008F000000}"/>
            </a:ext>
          </a:extLst>
        </xdr:cNvPr>
        <xdr:cNvSpPr/>
      </xdr:nvSpPr>
      <xdr:spPr>
        <a:xfrm>
          <a:off x="16459200" y="2731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132097</xdr:rowOff>
    </xdr:from>
    <xdr:ext cx="762000" cy="259045"/>
    <xdr:sp macro="" textlink="">
      <xdr:nvSpPr>
        <xdr:cNvPr id="144" name="物件費該当値テキスト">
          <a:extLst>
            <a:ext uri="{FF2B5EF4-FFF2-40B4-BE49-F238E27FC236}">
              <a16:creationId xmlns:a16="http://schemas.microsoft.com/office/drawing/2014/main" id="{00000000-0008-0000-0400-000090000000}"/>
            </a:ext>
          </a:extLst>
        </xdr:cNvPr>
        <xdr:cNvSpPr txBox="1"/>
      </xdr:nvSpPr>
      <xdr:spPr>
        <a:xfrm>
          <a:off x="16598900" y="2703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167640</xdr:rowOff>
    </xdr:from>
    <xdr:to>
      <xdr:col>78</xdr:col>
      <xdr:colOff>120650</xdr:colOff>
      <xdr:row>16</xdr:row>
      <xdr:rowOff>97790</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5621000" y="2739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82567</xdr:rowOff>
    </xdr:from>
    <xdr:ext cx="7366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290800" y="28257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140970</xdr:rowOff>
    </xdr:from>
    <xdr:to>
      <xdr:col>74</xdr:col>
      <xdr:colOff>31750</xdr:colOff>
      <xdr:row>16</xdr:row>
      <xdr:rowOff>71120</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4732000" y="2712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55897</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4401800" y="279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95250</xdr:rowOff>
    </xdr:from>
    <xdr:to>
      <xdr:col>69</xdr:col>
      <xdr:colOff>142875</xdr:colOff>
      <xdr:row>16</xdr:row>
      <xdr:rowOff>25400</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3843000" y="266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10177</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3512800" y="275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102870</xdr:rowOff>
    </xdr:from>
    <xdr:to>
      <xdr:col>65</xdr:col>
      <xdr:colOff>53975</xdr:colOff>
      <xdr:row>16</xdr:row>
      <xdr:rowOff>33020</xdr:rowOff>
    </xdr:to>
    <xdr:sp macro="" textlink="">
      <xdr:nvSpPr>
        <xdr:cNvPr id="151" name="楕円 150">
          <a:extLst>
            <a:ext uri="{FF2B5EF4-FFF2-40B4-BE49-F238E27FC236}">
              <a16:creationId xmlns:a16="http://schemas.microsoft.com/office/drawing/2014/main" id="{00000000-0008-0000-0400-000097000000}"/>
            </a:ext>
          </a:extLst>
        </xdr:cNvPr>
        <xdr:cNvSpPr/>
      </xdr:nvSpPr>
      <xdr:spPr>
        <a:xfrm>
          <a:off x="12954000" y="2674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43197</xdr:rowOff>
    </xdr:from>
    <xdr:ext cx="762000" cy="259045"/>
    <xdr:sp macro="" textlink="">
      <xdr:nvSpPr>
        <xdr:cNvPr id="152" name="テキスト ボックス 151">
          <a:extLst>
            <a:ext uri="{FF2B5EF4-FFF2-40B4-BE49-F238E27FC236}">
              <a16:creationId xmlns:a16="http://schemas.microsoft.com/office/drawing/2014/main" id="{00000000-0008-0000-0400-000098000000}"/>
            </a:ext>
          </a:extLst>
        </xdr:cNvPr>
        <xdr:cNvSpPr txBox="1"/>
      </xdr:nvSpPr>
      <xdr:spPr>
        <a:xfrm>
          <a:off x="12623800" y="2443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R6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おいても、扶助費に係る経常収支比率は類似団体平均を上回っている。障害介護給付費や医療費など、給付対象者が年々増加している状況ではあるが、給付水準の見直しを行うことや、町単独で実施している事業については、今後事業の廃止又は縮小を検討し、経費の削減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5" name="直線コネクタ 164">
          <a:extLst>
            <a:ext uri="{FF2B5EF4-FFF2-40B4-BE49-F238E27FC236}">
              <a16:creationId xmlns:a16="http://schemas.microsoft.com/office/drawing/2014/main" id="{00000000-0008-0000-0400-0000A5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8" name="テキスト ボックス 177">
          <a:extLst>
            <a:ext uri="{FF2B5EF4-FFF2-40B4-BE49-F238E27FC236}">
              <a16:creationId xmlns:a16="http://schemas.microsoft.com/office/drawing/2014/main" id="{00000000-0008-0000-0400-0000B2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9" name="扶助費グラフ枠">
          <a:extLst>
            <a:ext uri="{FF2B5EF4-FFF2-40B4-BE49-F238E27FC236}">
              <a16:creationId xmlns:a16="http://schemas.microsoft.com/office/drawing/2014/main" id="{00000000-0008-0000-0400-0000B3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88900</xdr:rowOff>
    </xdr:from>
    <xdr:to>
      <xdr:col>24</xdr:col>
      <xdr:colOff>25400</xdr:colOff>
      <xdr:row>62</xdr:row>
      <xdr:rowOff>50800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flipV="1">
          <a:off x="4826000" y="9004300"/>
          <a:ext cx="0" cy="1676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22877</xdr:rowOff>
    </xdr:from>
    <xdr:ext cx="762000" cy="259045"/>
    <xdr:sp macro="" textlink="">
      <xdr:nvSpPr>
        <xdr:cNvPr id="181" name="扶助費最小値テキスト">
          <a:extLst>
            <a:ext uri="{FF2B5EF4-FFF2-40B4-BE49-F238E27FC236}">
              <a16:creationId xmlns:a16="http://schemas.microsoft.com/office/drawing/2014/main" id="{00000000-0008-0000-0400-0000B5000000}"/>
            </a:ext>
          </a:extLst>
        </xdr:cNvPr>
        <xdr:cNvSpPr txBox="1"/>
      </xdr:nvSpPr>
      <xdr:spPr>
        <a:xfrm>
          <a:off x="49149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50800</xdr:rowOff>
    </xdr:from>
    <xdr:to>
      <xdr:col>24</xdr:col>
      <xdr:colOff>114300</xdr:colOff>
      <xdr:row>62</xdr:row>
      <xdr:rowOff>50800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4737100" y="1068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3827</xdr:rowOff>
    </xdr:from>
    <xdr:ext cx="762000" cy="259045"/>
    <xdr:sp macro="" textlink="">
      <xdr:nvSpPr>
        <xdr:cNvPr id="183" name="扶助費最大値テキスト">
          <a:extLst>
            <a:ext uri="{FF2B5EF4-FFF2-40B4-BE49-F238E27FC236}">
              <a16:creationId xmlns:a16="http://schemas.microsoft.com/office/drawing/2014/main" id="{00000000-0008-0000-0400-0000B7000000}"/>
            </a:ext>
          </a:extLst>
        </xdr:cNvPr>
        <xdr:cNvSpPr txBox="1"/>
      </xdr:nvSpPr>
      <xdr:spPr>
        <a:xfrm>
          <a:off x="4914900" y="874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88900</xdr:rowOff>
    </xdr:from>
    <xdr:to>
      <xdr:col>24</xdr:col>
      <xdr:colOff>114300</xdr:colOff>
      <xdr:row>52</xdr:row>
      <xdr:rowOff>88900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4737100" y="9004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165100</xdr:rowOff>
    </xdr:from>
    <xdr:to>
      <xdr:col>24</xdr:col>
      <xdr:colOff>25400</xdr:colOff>
      <xdr:row>56</xdr:row>
      <xdr:rowOff>31750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3987800" y="959485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111777</xdr:rowOff>
    </xdr:from>
    <xdr:ext cx="762000" cy="259045"/>
    <xdr:sp macro="" textlink="">
      <xdr:nvSpPr>
        <xdr:cNvPr id="186" name="扶助費平均値テキスト">
          <a:extLst>
            <a:ext uri="{FF2B5EF4-FFF2-40B4-BE49-F238E27FC236}">
              <a16:creationId xmlns:a16="http://schemas.microsoft.com/office/drawing/2014/main" id="{00000000-0008-0000-0400-0000BA000000}"/>
            </a:ext>
          </a:extLst>
        </xdr:cNvPr>
        <xdr:cNvSpPr txBox="1"/>
      </xdr:nvSpPr>
      <xdr:spPr>
        <a:xfrm>
          <a:off x="4914900" y="9370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95250</xdr:rowOff>
    </xdr:from>
    <xdr:to>
      <xdr:col>24</xdr:col>
      <xdr:colOff>76200</xdr:colOff>
      <xdr:row>56</xdr:row>
      <xdr:rowOff>25400</xdr:rowOff>
    </xdr:to>
    <xdr:sp macro="" textlink="">
      <xdr:nvSpPr>
        <xdr:cNvPr id="187" name="フローチャート: 判断 186">
          <a:extLst>
            <a:ext uri="{FF2B5EF4-FFF2-40B4-BE49-F238E27FC236}">
              <a16:creationId xmlns:a16="http://schemas.microsoft.com/office/drawing/2014/main" id="{00000000-0008-0000-0400-0000BB000000}"/>
            </a:ext>
          </a:extLst>
        </xdr:cNvPr>
        <xdr:cNvSpPr/>
      </xdr:nvSpPr>
      <xdr:spPr>
        <a:xfrm>
          <a:off x="47752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127000</xdr:rowOff>
    </xdr:from>
    <xdr:to>
      <xdr:col>19</xdr:col>
      <xdr:colOff>187325</xdr:colOff>
      <xdr:row>55</xdr:row>
      <xdr:rowOff>165100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098800" y="95567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57150</xdr:rowOff>
    </xdr:from>
    <xdr:to>
      <xdr:col>20</xdr:col>
      <xdr:colOff>38100</xdr:colOff>
      <xdr:row>55</xdr:row>
      <xdr:rowOff>158750</xdr:rowOff>
    </xdr:to>
    <xdr:sp macro="" textlink="">
      <xdr:nvSpPr>
        <xdr:cNvPr id="189" name="フローチャート: 判断 188">
          <a:extLst>
            <a:ext uri="{FF2B5EF4-FFF2-40B4-BE49-F238E27FC236}">
              <a16:creationId xmlns:a16="http://schemas.microsoft.com/office/drawing/2014/main" id="{00000000-0008-0000-0400-0000BD000000}"/>
            </a:ext>
          </a:extLst>
        </xdr:cNvPr>
        <xdr:cNvSpPr/>
      </xdr:nvSpPr>
      <xdr:spPr>
        <a:xfrm>
          <a:off x="3937000" y="948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168927</xdr:rowOff>
    </xdr:from>
    <xdr:ext cx="736600" cy="259045"/>
    <xdr:sp macro="" textlink="">
      <xdr:nvSpPr>
        <xdr:cNvPr id="190" name="テキスト ボックス 189">
          <a:extLst>
            <a:ext uri="{FF2B5EF4-FFF2-40B4-BE49-F238E27FC236}">
              <a16:creationId xmlns:a16="http://schemas.microsoft.com/office/drawing/2014/main" id="{00000000-0008-0000-0400-0000BE000000}"/>
            </a:ext>
          </a:extLst>
        </xdr:cNvPr>
        <xdr:cNvSpPr txBox="1"/>
      </xdr:nvSpPr>
      <xdr:spPr>
        <a:xfrm>
          <a:off x="3606800" y="9255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127000</xdr:rowOff>
    </xdr:from>
    <xdr:to>
      <xdr:col>15</xdr:col>
      <xdr:colOff>98425</xdr:colOff>
      <xdr:row>56</xdr:row>
      <xdr:rowOff>88900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2209800" y="9556750"/>
          <a:ext cx="8890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57150</xdr:rowOff>
    </xdr:from>
    <xdr:to>
      <xdr:col>15</xdr:col>
      <xdr:colOff>149225</xdr:colOff>
      <xdr:row>55</xdr:row>
      <xdr:rowOff>158750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048000" y="948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168927</xdr:rowOff>
    </xdr:from>
    <xdr:ext cx="7620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2717800" y="925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88900</xdr:rowOff>
    </xdr:from>
    <xdr:to>
      <xdr:col>11</xdr:col>
      <xdr:colOff>9525</xdr:colOff>
      <xdr:row>56</xdr:row>
      <xdr:rowOff>107950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1320800" y="96901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38100</xdr:rowOff>
    </xdr:from>
    <xdr:to>
      <xdr:col>11</xdr:col>
      <xdr:colOff>60325</xdr:colOff>
      <xdr:row>55</xdr:row>
      <xdr:rowOff>139700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2159000" y="9467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149877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182880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133350</xdr:rowOff>
    </xdr:from>
    <xdr:to>
      <xdr:col>6</xdr:col>
      <xdr:colOff>171450</xdr:colOff>
      <xdr:row>56</xdr:row>
      <xdr:rowOff>63500</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1270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73677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939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152400</xdr:rowOff>
    </xdr:from>
    <xdr:to>
      <xdr:col>24</xdr:col>
      <xdr:colOff>76200</xdr:colOff>
      <xdr:row>56</xdr:row>
      <xdr:rowOff>82550</xdr:rowOff>
    </xdr:to>
    <xdr:sp macro="" textlink="">
      <xdr:nvSpPr>
        <xdr:cNvPr id="204" name="楕円 203">
          <a:extLst>
            <a:ext uri="{FF2B5EF4-FFF2-40B4-BE49-F238E27FC236}">
              <a16:creationId xmlns:a16="http://schemas.microsoft.com/office/drawing/2014/main" id="{00000000-0008-0000-0400-0000CC000000}"/>
            </a:ext>
          </a:extLst>
        </xdr:cNvPr>
        <xdr:cNvSpPr/>
      </xdr:nvSpPr>
      <xdr:spPr>
        <a:xfrm>
          <a:off x="4775200" y="9582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124477</xdr:rowOff>
    </xdr:from>
    <xdr:ext cx="762000" cy="259045"/>
    <xdr:sp macro="" textlink="">
      <xdr:nvSpPr>
        <xdr:cNvPr id="205" name="扶助費該当値テキスト">
          <a:extLst>
            <a:ext uri="{FF2B5EF4-FFF2-40B4-BE49-F238E27FC236}">
              <a16:creationId xmlns:a16="http://schemas.microsoft.com/office/drawing/2014/main" id="{00000000-0008-0000-0400-0000CD000000}"/>
            </a:ext>
          </a:extLst>
        </xdr:cNvPr>
        <xdr:cNvSpPr txBox="1"/>
      </xdr:nvSpPr>
      <xdr:spPr>
        <a:xfrm>
          <a:off x="4914900" y="9554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114300</xdr:rowOff>
    </xdr:from>
    <xdr:to>
      <xdr:col>20</xdr:col>
      <xdr:colOff>38100</xdr:colOff>
      <xdr:row>56</xdr:row>
      <xdr:rowOff>44450</xdr:rowOff>
    </xdr:to>
    <xdr:sp macro="" textlink="">
      <xdr:nvSpPr>
        <xdr:cNvPr id="206" name="楕円 205">
          <a:extLst>
            <a:ext uri="{FF2B5EF4-FFF2-40B4-BE49-F238E27FC236}">
              <a16:creationId xmlns:a16="http://schemas.microsoft.com/office/drawing/2014/main" id="{00000000-0008-0000-0400-0000CE000000}"/>
            </a:ext>
          </a:extLst>
        </xdr:cNvPr>
        <xdr:cNvSpPr/>
      </xdr:nvSpPr>
      <xdr:spPr>
        <a:xfrm>
          <a:off x="3937000" y="9544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29227</xdr:rowOff>
    </xdr:from>
    <xdr:ext cx="7366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606800" y="9630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76200</xdr:rowOff>
    </xdr:from>
    <xdr:to>
      <xdr:col>15</xdr:col>
      <xdr:colOff>149225</xdr:colOff>
      <xdr:row>56</xdr:row>
      <xdr:rowOff>6350</xdr:rowOff>
    </xdr:to>
    <xdr:sp macro="" textlink="">
      <xdr:nvSpPr>
        <xdr:cNvPr id="208" name="楕円 207">
          <a:extLst>
            <a:ext uri="{FF2B5EF4-FFF2-40B4-BE49-F238E27FC236}">
              <a16:creationId xmlns:a16="http://schemas.microsoft.com/office/drawing/2014/main" id="{00000000-0008-0000-0400-0000D0000000}"/>
            </a:ext>
          </a:extLst>
        </xdr:cNvPr>
        <xdr:cNvSpPr/>
      </xdr:nvSpPr>
      <xdr:spPr>
        <a:xfrm>
          <a:off x="3048000" y="9505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162577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2717800" y="9592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38100</xdr:rowOff>
    </xdr:from>
    <xdr:to>
      <xdr:col>11</xdr:col>
      <xdr:colOff>60325</xdr:colOff>
      <xdr:row>56</xdr:row>
      <xdr:rowOff>139700</xdr:rowOff>
    </xdr:to>
    <xdr:sp macro="" textlink="">
      <xdr:nvSpPr>
        <xdr:cNvPr id="210" name="楕円 209">
          <a:extLst>
            <a:ext uri="{FF2B5EF4-FFF2-40B4-BE49-F238E27FC236}">
              <a16:creationId xmlns:a16="http://schemas.microsoft.com/office/drawing/2014/main" id="{00000000-0008-0000-0400-0000D2000000}"/>
            </a:ext>
          </a:extLst>
        </xdr:cNvPr>
        <xdr:cNvSpPr/>
      </xdr:nvSpPr>
      <xdr:spPr>
        <a:xfrm>
          <a:off x="21590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124477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1828800" y="972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57150</xdr:rowOff>
    </xdr:from>
    <xdr:to>
      <xdr:col>6</xdr:col>
      <xdr:colOff>171450</xdr:colOff>
      <xdr:row>56</xdr:row>
      <xdr:rowOff>158750</xdr:rowOff>
    </xdr:to>
    <xdr:sp macro="" textlink="">
      <xdr:nvSpPr>
        <xdr:cNvPr id="212" name="楕円 211">
          <a:extLst>
            <a:ext uri="{FF2B5EF4-FFF2-40B4-BE49-F238E27FC236}">
              <a16:creationId xmlns:a16="http://schemas.microsoft.com/office/drawing/2014/main" id="{00000000-0008-0000-0400-0000D4000000}"/>
            </a:ext>
          </a:extLst>
        </xdr:cNvPr>
        <xdr:cNvSpPr/>
      </xdr:nvSpPr>
      <xdr:spPr>
        <a:xfrm>
          <a:off x="1270000" y="9658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143527</xdr:rowOff>
    </xdr:from>
    <xdr:ext cx="762000" cy="259045"/>
    <xdr:sp macro="" textlink="">
      <xdr:nvSpPr>
        <xdr:cNvPr id="213" name="テキスト ボックス 212">
          <a:extLst>
            <a:ext uri="{FF2B5EF4-FFF2-40B4-BE49-F238E27FC236}">
              <a16:creationId xmlns:a16="http://schemas.microsoft.com/office/drawing/2014/main" id="{00000000-0008-0000-0400-0000D5000000}"/>
            </a:ext>
          </a:extLst>
        </xdr:cNvPr>
        <xdr:cNvSpPr txBox="1"/>
      </xdr:nvSpPr>
      <xdr:spPr>
        <a:xfrm>
          <a:off x="939800" y="974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その他に係る経常収支比率が類似団体平均を上回っているのは、特別会計への繰出金が多額となっているためである。一般会計からの繰入に頼っている現状を改善するため、使用料や保険料等の見直しを検討し、適正な料金設定を行うことで経営の健全化が図られ、一般会計からの繰出金の抑制に繋がるものと考える。</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R4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年度から数値の減少があった要因は下水道事業の法適化に伴い、繰出金が減少したためである。</a:t>
          </a:r>
        </a:p>
      </xdr:txBody>
    </xdr:sp>
    <xdr:clientData/>
  </xdr:twoCellAnchor>
  <xdr:oneCellAnchor>
    <xdr:from>
      <xdr:col>62</xdr:col>
      <xdr:colOff>6350</xdr:colOff>
      <xdr:row>49</xdr:row>
      <xdr:rowOff>107950</xdr:rowOff>
    </xdr:from>
    <xdr:ext cx="298543" cy="225703"/>
    <xdr:sp macro="" textlink="">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6" name="直線コネクタ 225">
          <a:extLst>
            <a:ext uri="{FF2B5EF4-FFF2-40B4-BE49-F238E27FC236}">
              <a16:creationId xmlns:a16="http://schemas.microsoft.com/office/drawing/2014/main" id="{00000000-0008-0000-0400-0000E2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8" name="直線コネクタ 227">
          <a:extLst>
            <a:ext uri="{FF2B5EF4-FFF2-40B4-BE49-F238E27FC236}">
              <a16:creationId xmlns:a16="http://schemas.microsoft.com/office/drawing/2014/main" id="{00000000-0008-0000-0400-0000E4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0" name="直線コネクタ 229">
          <a:extLst>
            <a:ext uri="{FF2B5EF4-FFF2-40B4-BE49-F238E27FC236}">
              <a16:creationId xmlns:a16="http://schemas.microsoft.com/office/drawing/2014/main" id="{00000000-0008-0000-0400-0000E6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2" name="直線コネクタ 231">
          <a:extLst>
            <a:ext uri="{FF2B5EF4-FFF2-40B4-BE49-F238E27FC236}">
              <a16:creationId xmlns:a16="http://schemas.microsoft.com/office/drawing/2014/main" id="{00000000-0008-0000-0400-0000E8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4" name="直線コネクタ 233">
          <a:extLst>
            <a:ext uri="{FF2B5EF4-FFF2-40B4-BE49-F238E27FC236}">
              <a16:creationId xmlns:a16="http://schemas.microsoft.com/office/drawing/2014/main" id="{00000000-0008-0000-0400-0000EA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5" name="テキスト ボックス 234">
          <a:extLst>
            <a:ext uri="{FF2B5EF4-FFF2-40B4-BE49-F238E27FC236}">
              <a16:creationId xmlns:a16="http://schemas.microsoft.com/office/drawing/2014/main" id="{00000000-0008-0000-0400-0000EB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6" name="直線コネクタ 235">
          <a:extLst>
            <a:ext uri="{FF2B5EF4-FFF2-40B4-BE49-F238E27FC236}">
              <a16:creationId xmlns:a16="http://schemas.microsoft.com/office/drawing/2014/main" id="{00000000-0008-0000-0400-0000EC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7" name="テキスト ボックス 236">
          <a:extLst>
            <a:ext uri="{FF2B5EF4-FFF2-40B4-BE49-F238E27FC236}">
              <a16:creationId xmlns:a16="http://schemas.microsoft.com/office/drawing/2014/main" id="{00000000-0008-0000-0400-0000ED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8" name="直線コネクタ 237">
          <a:extLst>
            <a:ext uri="{FF2B5EF4-FFF2-40B4-BE49-F238E27FC236}">
              <a16:creationId xmlns:a16="http://schemas.microsoft.com/office/drawing/2014/main" id="{00000000-0008-0000-0400-0000EE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9" name="その他グラフ枠">
          <a:extLst>
            <a:ext uri="{FF2B5EF4-FFF2-40B4-BE49-F238E27FC236}">
              <a16:creationId xmlns:a16="http://schemas.microsoft.com/office/drawing/2014/main" id="{00000000-0008-0000-0400-0000EF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27940</xdr:rowOff>
    </xdr:from>
    <xdr:to>
      <xdr:col>82</xdr:col>
      <xdr:colOff>107950</xdr:colOff>
      <xdr:row>60</xdr:row>
      <xdr:rowOff>165100</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flipV="1">
          <a:off x="16510000" y="9286240"/>
          <a:ext cx="0" cy="1165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137177</xdr:rowOff>
    </xdr:from>
    <xdr:ext cx="762000" cy="259045"/>
    <xdr:sp macro="" textlink="">
      <xdr:nvSpPr>
        <xdr:cNvPr id="241" name="その他最小値テキスト">
          <a:extLst>
            <a:ext uri="{FF2B5EF4-FFF2-40B4-BE49-F238E27FC236}">
              <a16:creationId xmlns:a16="http://schemas.microsoft.com/office/drawing/2014/main" id="{00000000-0008-0000-0400-0000F1000000}"/>
            </a:ext>
          </a:extLst>
        </xdr:cNvPr>
        <xdr:cNvSpPr txBox="1"/>
      </xdr:nvSpPr>
      <xdr:spPr>
        <a:xfrm>
          <a:off x="16598900" y="1042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165100</xdr:rowOff>
    </xdr:from>
    <xdr:to>
      <xdr:col>82</xdr:col>
      <xdr:colOff>196850</xdr:colOff>
      <xdr:row>60</xdr:row>
      <xdr:rowOff>165100</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a:off x="16421100" y="10452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114317</xdr:rowOff>
    </xdr:from>
    <xdr:ext cx="762000" cy="259045"/>
    <xdr:sp macro="" textlink="">
      <xdr:nvSpPr>
        <xdr:cNvPr id="243" name="その他最大値テキスト">
          <a:extLst>
            <a:ext uri="{FF2B5EF4-FFF2-40B4-BE49-F238E27FC236}">
              <a16:creationId xmlns:a16="http://schemas.microsoft.com/office/drawing/2014/main" id="{00000000-0008-0000-0400-0000F3000000}"/>
            </a:ext>
          </a:extLst>
        </xdr:cNvPr>
        <xdr:cNvSpPr txBox="1"/>
      </xdr:nvSpPr>
      <xdr:spPr>
        <a:xfrm>
          <a:off x="16598900" y="9029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27940</xdr:rowOff>
    </xdr:from>
    <xdr:to>
      <xdr:col>82</xdr:col>
      <xdr:colOff>196850</xdr:colOff>
      <xdr:row>54</xdr:row>
      <xdr:rowOff>27940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6421100" y="9286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39370</xdr:rowOff>
    </xdr:from>
    <xdr:to>
      <xdr:col>82</xdr:col>
      <xdr:colOff>107950</xdr:colOff>
      <xdr:row>59</xdr:row>
      <xdr:rowOff>69850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5671800" y="1015492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58437</xdr:rowOff>
    </xdr:from>
    <xdr:ext cx="762000" cy="259045"/>
    <xdr:sp macro="" textlink="">
      <xdr:nvSpPr>
        <xdr:cNvPr id="246" name="その他平均値テキスト">
          <a:extLst>
            <a:ext uri="{FF2B5EF4-FFF2-40B4-BE49-F238E27FC236}">
              <a16:creationId xmlns:a16="http://schemas.microsoft.com/office/drawing/2014/main" id="{00000000-0008-0000-0400-0000F6000000}"/>
            </a:ext>
          </a:extLst>
        </xdr:cNvPr>
        <xdr:cNvSpPr txBox="1"/>
      </xdr:nvSpPr>
      <xdr:spPr>
        <a:xfrm>
          <a:off x="16598900" y="96596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41910</xdr:rowOff>
    </xdr:from>
    <xdr:to>
      <xdr:col>82</xdr:col>
      <xdr:colOff>158750</xdr:colOff>
      <xdr:row>57</xdr:row>
      <xdr:rowOff>143510</xdr:rowOff>
    </xdr:to>
    <xdr:sp macro="" textlink="">
      <xdr:nvSpPr>
        <xdr:cNvPr id="247" name="フローチャート: 判断 246">
          <a:extLst>
            <a:ext uri="{FF2B5EF4-FFF2-40B4-BE49-F238E27FC236}">
              <a16:creationId xmlns:a16="http://schemas.microsoft.com/office/drawing/2014/main" id="{00000000-0008-0000-0400-0000F7000000}"/>
            </a:ext>
          </a:extLst>
        </xdr:cNvPr>
        <xdr:cNvSpPr/>
      </xdr:nvSpPr>
      <xdr:spPr>
        <a:xfrm>
          <a:off x="16459200" y="9814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24130</xdr:rowOff>
    </xdr:from>
    <xdr:to>
      <xdr:col>78</xdr:col>
      <xdr:colOff>69850</xdr:colOff>
      <xdr:row>59</xdr:row>
      <xdr:rowOff>39370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4782800" y="101396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15240</xdr:rowOff>
    </xdr:from>
    <xdr:to>
      <xdr:col>78</xdr:col>
      <xdr:colOff>120650</xdr:colOff>
      <xdr:row>58</xdr:row>
      <xdr:rowOff>116840</xdr:rowOff>
    </xdr:to>
    <xdr:sp macro="" textlink="">
      <xdr:nvSpPr>
        <xdr:cNvPr id="249" name="フローチャート: 判断 248">
          <a:extLst>
            <a:ext uri="{FF2B5EF4-FFF2-40B4-BE49-F238E27FC236}">
              <a16:creationId xmlns:a16="http://schemas.microsoft.com/office/drawing/2014/main" id="{00000000-0008-0000-0400-0000F9000000}"/>
            </a:ext>
          </a:extLst>
        </xdr:cNvPr>
        <xdr:cNvSpPr/>
      </xdr:nvSpPr>
      <xdr:spPr>
        <a:xfrm>
          <a:off x="15621000" y="9959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127017</xdr:rowOff>
    </xdr:from>
    <xdr:ext cx="736600" cy="259045"/>
    <xdr:sp macro="" textlink="">
      <xdr:nvSpPr>
        <xdr:cNvPr id="250" name="テキスト ボックス 249">
          <a:extLst>
            <a:ext uri="{FF2B5EF4-FFF2-40B4-BE49-F238E27FC236}">
              <a16:creationId xmlns:a16="http://schemas.microsoft.com/office/drawing/2014/main" id="{00000000-0008-0000-0400-0000FA000000}"/>
            </a:ext>
          </a:extLst>
        </xdr:cNvPr>
        <xdr:cNvSpPr txBox="1"/>
      </xdr:nvSpPr>
      <xdr:spPr>
        <a:xfrm>
          <a:off x="15290800" y="9728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24130</xdr:rowOff>
    </xdr:from>
    <xdr:to>
      <xdr:col>73</xdr:col>
      <xdr:colOff>180975</xdr:colOff>
      <xdr:row>59</xdr:row>
      <xdr:rowOff>130810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flipV="1">
          <a:off x="13893800" y="1013968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45720</xdr:rowOff>
    </xdr:from>
    <xdr:to>
      <xdr:col>74</xdr:col>
      <xdr:colOff>31750</xdr:colOff>
      <xdr:row>58</xdr:row>
      <xdr:rowOff>147320</xdr:rowOff>
    </xdr:to>
    <xdr:sp macro="" textlink="">
      <xdr:nvSpPr>
        <xdr:cNvPr id="252" name="フローチャート: 判断 251">
          <a:extLst>
            <a:ext uri="{FF2B5EF4-FFF2-40B4-BE49-F238E27FC236}">
              <a16:creationId xmlns:a16="http://schemas.microsoft.com/office/drawing/2014/main" id="{00000000-0008-0000-0400-0000FC000000}"/>
            </a:ext>
          </a:extLst>
        </xdr:cNvPr>
        <xdr:cNvSpPr/>
      </xdr:nvSpPr>
      <xdr:spPr>
        <a:xfrm>
          <a:off x="14732000" y="9989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157497</xdr:rowOff>
    </xdr:from>
    <xdr:ext cx="762000" cy="259045"/>
    <xdr:sp macro="" textlink="">
      <xdr:nvSpPr>
        <xdr:cNvPr id="253" name="テキスト ボックス 252">
          <a:extLst>
            <a:ext uri="{FF2B5EF4-FFF2-40B4-BE49-F238E27FC236}">
              <a16:creationId xmlns:a16="http://schemas.microsoft.com/office/drawing/2014/main" id="{00000000-0008-0000-0400-0000FD000000}"/>
            </a:ext>
          </a:extLst>
        </xdr:cNvPr>
        <xdr:cNvSpPr txBox="1"/>
      </xdr:nvSpPr>
      <xdr:spPr>
        <a:xfrm>
          <a:off x="14401800" y="975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130810</xdr:rowOff>
    </xdr:from>
    <xdr:to>
      <xdr:col>69</xdr:col>
      <xdr:colOff>92075</xdr:colOff>
      <xdr:row>59</xdr:row>
      <xdr:rowOff>146050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flipV="1">
          <a:off x="13004800" y="1024636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7620</xdr:rowOff>
    </xdr:from>
    <xdr:to>
      <xdr:col>69</xdr:col>
      <xdr:colOff>142875</xdr:colOff>
      <xdr:row>58</xdr:row>
      <xdr:rowOff>109220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3843000" y="9951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119397</xdr:rowOff>
    </xdr:from>
    <xdr:ext cx="7620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3512800" y="9720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114300</xdr:rowOff>
    </xdr:from>
    <xdr:to>
      <xdr:col>65</xdr:col>
      <xdr:colOff>53975</xdr:colOff>
      <xdr:row>59</xdr:row>
      <xdr:rowOff>44450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2954000" y="1005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54627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2623800" y="982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19050</xdr:rowOff>
    </xdr:from>
    <xdr:to>
      <xdr:col>82</xdr:col>
      <xdr:colOff>158750</xdr:colOff>
      <xdr:row>59</xdr:row>
      <xdr:rowOff>120650</xdr:rowOff>
    </xdr:to>
    <xdr:sp macro="" textlink="">
      <xdr:nvSpPr>
        <xdr:cNvPr id="264" name="楕円 263">
          <a:extLst>
            <a:ext uri="{FF2B5EF4-FFF2-40B4-BE49-F238E27FC236}">
              <a16:creationId xmlns:a16="http://schemas.microsoft.com/office/drawing/2014/main" id="{00000000-0008-0000-0400-000008010000}"/>
            </a:ext>
          </a:extLst>
        </xdr:cNvPr>
        <xdr:cNvSpPr/>
      </xdr:nvSpPr>
      <xdr:spPr>
        <a:xfrm>
          <a:off x="16459200" y="1013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162577</xdr:rowOff>
    </xdr:from>
    <xdr:ext cx="762000" cy="259045"/>
    <xdr:sp macro="" textlink="">
      <xdr:nvSpPr>
        <xdr:cNvPr id="265" name="その他該当値テキスト">
          <a:extLst>
            <a:ext uri="{FF2B5EF4-FFF2-40B4-BE49-F238E27FC236}">
              <a16:creationId xmlns:a16="http://schemas.microsoft.com/office/drawing/2014/main" id="{00000000-0008-0000-0400-000009010000}"/>
            </a:ext>
          </a:extLst>
        </xdr:cNvPr>
        <xdr:cNvSpPr txBox="1"/>
      </xdr:nvSpPr>
      <xdr:spPr>
        <a:xfrm>
          <a:off x="165989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160020</xdr:rowOff>
    </xdr:from>
    <xdr:to>
      <xdr:col>78</xdr:col>
      <xdr:colOff>120650</xdr:colOff>
      <xdr:row>59</xdr:row>
      <xdr:rowOff>90170</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5621000" y="1010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74947</xdr:rowOff>
    </xdr:from>
    <xdr:ext cx="7366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5290800" y="10190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144780</xdr:rowOff>
    </xdr:from>
    <xdr:to>
      <xdr:col>74</xdr:col>
      <xdr:colOff>31750</xdr:colOff>
      <xdr:row>59</xdr:row>
      <xdr:rowOff>74930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4732000" y="10088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59707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401800" y="1017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80010</xdr:rowOff>
    </xdr:from>
    <xdr:to>
      <xdr:col>69</xdr:col>
      <xdr:colOff>142875</xdr:colOff>
      <xdr:row>60</xdr:row>
      <xdr:rowOff>10160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3843000" y="1019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166387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3512800" y="1028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95250</xdr:rowOff>
    </xdr:from>
    <xdr:to>
      <xdr:col>65</xdr:col>
      <xdr:colOff>53975</xdr:colOff>
      <xdr:row>60</xdr:row>
      <xdr:rowOff>25400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2954000" y="1021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10177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2623800" y="1029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R6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年度の補助費等に係る経常収支比率は、前年度から０</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ポイント減の</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17.8</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たが、類似団体平均を上回っている。一昨年度から増加傾向にあったが、今回は減少となった。しかしながら類似団体平均を上回る状況である。改善策として行っている町単独補助金を対象とする調書作成により、交付団体等における繰越金の状況や費用対効果を確認、補助金の合理化を引き続き行っ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6" name="直線コネクタ 285">
          <a:extLst>
            <a:ext uri="{FF2B5EF4-FFF2-40B4-BE49-F238E27FC236}">
              <a16:creationId xmlns:a16="http://schemas.microsoft.com/office/drawing/2014/main" id="{00000000-0008-0000-0400-00001E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7" name="補助費等グラフ枠">
          <a:extLst>
            <a:ext uri="{FF2B5EF4-FFF2-40B4-BE49-F238E27FC236}">
              <a16:creationId xmlns:a16="http://schemas.microsoft.com/office/drawing/2014/main" id="{00000000-0008-0000-0400-000029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35</xdr:row>
      <xdr:rowOff>10414</xdr:rowOff>
    </xdr:from>
    <xdr:to>
      <xdr:col>82</xdr:col>
      <xdr:colOff>107950</xdr:colOff>
      <xdr:row>41</xdr:row>
      <xdr:rowOff>106426</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flipV="1">
          <a:off x="16510000" y="6011164"/>
          <a:ext cx="0" cy="1124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78503</xdr:rowOff>
    </xdr:from>
    <xdr:ext cx="762000" cy="259045"/>
    <xdr:sp macro="" textlink="">
      <xdr:nvSpPr>
        <xdr:cNvPr id="299" name="補助費等最小値テキスト">
          <a:extLst>
            <a:ext uri="{FF2B5EF4-FFF2-40B4-BE49-F238E27FC236}">
              <a16:creationId xmlns:a16="http://schemas.microsoft.com/office/drawing/2014/main" id="{00000000-0008-0000-0400-00002B010000}"/>
            </a:ext>
          </a:extLst>
        </xdr:cNvPr>
        <xdr:cNvSpPr txBox="1"/>
      </xdr:nvSpPr>
      <xdr:spPr>
        <a:xfrm>
          <a:off x="16598900" y="7107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106426</xdr:rowOff>
    </xdr:from>
    <xdr:to>
      <xdr:col>82</xdr:col>
      <xdr:colOff>196850</xdr:colOff>
      <xdr:row>41</xdr:row>
      <xdr:rowOff>106426</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6421100" y="71358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96791</xdr:rowOff>
    </xdr:from>
    <xdr:ext cx="762000" cy="259045"/>
    <xdr:sp macro="" textlink="">
      <xdr:nvSpPr>
        <xdr:cNvPr id="301" name="補助費等最大値テキスト">
          <a:extLst>
            <a:ext uri="{FF2B5EF4-FFF2-40B4-BE49-F238E27FC236}">
              <a16:creationId xmlns:a16="http://schemas.microsoft.com/office/drawing/2014/main" id="{00000000-0008-0000-0400-00002D010000}"/>
            </a:ext>
          </a:extLst>
        </xdr:cNvPr>
        <xdr:cNvSpPr txBox="1"/>
      </xdr:nvSpPr>
      <xdr:spPr>
        <a:xfrm>
          <a:off x="16598900" y="5754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35</xdr:row>
      <xdr:rowOff>10414</xdr:rowOff>
    </xdr:from>
    <xdr:to>
      <xdr:col>82</xdr:col>
      <xdr:colOff>196850</xdr:colOff>
      <xdr:row>35</xdr:row>
      <xdr:rowOff>10414</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6421100" y="6011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26416</xdr:rowOff>
    </xdr:from>
    <xdr:to>
      <xdr:col>82</xdr:col>
      <xdr:colOff>107950</xdr:colOff>
      <xdr:row>38</xdr:row>
      <xdr:rowOff>49276</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flipV="1">
          <a:off x="15671800" y="6541516"/>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127017</xdr:rowOff>
    </xdr:from>
    <xdr:ext cx="762000" cy="259045"/>
    <xdr:sp macro="" textlink="">
      <xdr:nvSpPr>
        <xdr:cNvPr id="304" name="補助費等平均値テキスト">
          <a:extLst>
            <a:ext uri="{FF2B5EF4-FFF2-40B4-BE49-F238E27FC236}">
              <a16:creationId xmlns:a16="http://schemas.microsoft.com/office/drawing/2014/main" id="{00000000-0008-0000-0400-000030010000}"/>
            </a:ext>
          </a:extLst>
        </xdr:cNvPr>
        <xdr:cNvSpPr txBox="1"/>
      </xdr:nvSpPr>
      <xdr:spPr>
        <a:xfrm>
          <a:off x="16598900" y="62992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110490</xdr:rowOff>
    </xdr:from>
    <xdr:to>
      <xdr:col>82</xdr:col>
      <xdr:colOff>158750</xdr:colOff>
      <xdr:row>38</xdr:row>
      <xdr:rowOff>40640</xdr:rowOff>
    </xdr:to>
    <xdr:sp macro="" textlink="">
      <xdr:nvSpPr>
        <xdr:cNvPr id="305" name="フローチャート: 判断 304">
          <a:extLst>
            <a:ext uri="{FF2B5EF4-FFF2-40B4-BE49-F238E27FC236}">
              <a16:creationId xmlns:a16="http://schemas.microsoft.com/office/drawing/2014/main" id="{00000000-0008-0000-0400-000031010000}"/>
            </a:ext>
          </a:extLst>
        </xdr:cNvPr>
        <xdr:cNvSpPr/>
      </xdr:nvSpPr>
      <xdr:spPr>
        <a:xfrm>
          <a:off x="16459200" y="6454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170434</xdr:rowOff>
    </xdr:from>
    <xdr:to>
      <xdr:col>78</xdr:col>
      <xdr:colOff>69850</xdr:colOff>
      <xdr:row>38</xdr:row>
      <xdr:rowOff>49276</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4782800" y="6514084"/>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60198</xdr:rowOff>
    </xdr:from>
    <xdr:to>
      <xdr:col>78</xdr:col>
      <xdr:colOff>120650</xdr:colOff>
      <xdr:row>37</xdr:row>
      <xdr:rowOff>161798</xdr:rowOff>
    </xdr:to>
    <xdr:sp macro="" textlink="">
      <xdr:nvSpPr>
        <xdr:cNvPr id="307" name="フローチャート: 判断 306">
          <a:extLst>
            <a:ext uri="{FF2B5EF4-FFF2-40B4-BE49-F238E27FC236}">
              <a16:creationId xmlns:a16="http://schemas.microsoft.com/office/drawing/2014/main" id="{00000000-0008-0000-0400-000033010000}"/>
            </a:ext>
          </a:extLst>
        </xdr:cNvPr>
        <xdr:cNvSpPr/>
      </xdr:nvSpPr>
      <xdr:spPr>
        <a:xfrm>
          <a:off x="15621000" y="640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525</xdr:rowOff>
    </xdr:from>
    <xdr:ext cx="736600" cy="259045"/>
    <xdr:sp macro="" textlink="">
      <xdr:nvSpPr>
        <xdr:cNvPr id="308" name="テキスト ボックス 307">
          <a:extLst>
            <a:ext uri="{FF2B5EF4-FFF2-40B4-BE49-F238E27FC236}">
              <a16:creationId xmlns:a16="http://schemas.microsoft.com/office/drawing/2014/main" id="{00000000-0008-0000-0400-000034010000}"/>
            </a:ext>
          </a:extLst>
        </xdr:cNvPr>
        <xdr:cNvSpPr txBox="1"/>
      </xdr:nvSpPr>
      <xdr:spPr>
        <a:xfrm>
          <a:off x="15290800" y="61727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65278</xdr:rowOff>
    </xdr:from>
    <xdr:to>
      <xdr:col>73</xdr:col>
      <xdr:colOff>180975</xdr:colOff>
      <xdr:row>37</xdr:row>
      <xdr:rowOff>170434</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3893800" y="6408928"/>
          <a:ext cx="889000" cy="105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14478</xdr:rowOff>
    </xdr:from>
    <xdr:to>
      <xdr:col>74</xdr:col>
      <xdr:colOff>31750</xdr:colOff>
      <xdr:row>37</xdr:row>
      <xdr:rowOff>116078</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4732000" y="6358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126255</xdr:rowOff>
    </xdr:from>
    <xdr:ext cx="762000" cy="259045"/>
    <xdr:sp macro="" textlink="">
      <xdr:nvSpPr>
        <xdr:cNvPr id="311" name="テキスト ボックス 310">
          <a:extLst>
            <a:ext uri="{FF2B5EF4-FFF2-40B4-BE49-F238E27FC236}">
              <a16:creationId xmlns:a16="http://schemas.microsoft.com/office/drawing/2014/main" id="{00000000-0008-0000-0400-000037010000}"/>
            </a:ext>
          </a:extLst>
        </xdr:cNvPr>
        <xdr:cNvSpPr txBox="1"/>
      </xdr:nvSpPr>
      <xdr:spPr>
        <a:xfrm>
          <a:off x="14401800" y="6127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65278</xdr:rowOff>
    </xdr:from>
    <xdr:to>
      <xdr:col>69</xdr:col>
      <xdr:colOff>92075</xdr:colOff>
      <xdr:row>37</xdr:row>
      <xdr:rowOff>156718</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flipV="1">
          <a:off x="13004800" y="6408928"/>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153924</xdr:rowOff>
    </xdr:from>
    <xdr:to>
      <xdr:col>69</xdr:col>
      <xdr:colOff>142875</xdr:colOff>
      <xdr:row>37</xdr:row>
      <xdr:rowOff>84074</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3843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94251</xdr:rowOff>
    </xdr:from>
    <xdr:ext cx="7620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3512800" y="6095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51054</xdr:rowOff>
    </xdr:from>
    <xdr:to>
      <xdr:col>65</xdr:col>
      <xdr:colOff>53975</xdr:colOff>
      <xdr:row>37</xdr:row>
      <xdr:rowOff>152654</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2954000" y="6394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162831</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2623800" y="6163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147066</xdr:rowOff>
    </xdr:from>
    <xdr:to>
      <xdr:col>82</xdr:col>
      <xdr:colOff>158750</xdr:colOff>
      <xdr:row>38</xdr:row>
      <xdr:rowOff>77215</xdr:rowOff>
    </xdr:to>
    <xdr:sp macro="" textlink="">
      <xdr:nvSpPr>
        <xdr:cNvPr id="322" name="楕円 321">
          <a:extLst>
            <a:ext uri="{FF2B5EF4-FFF2-40B4-BE49-F238E27FC236}">
              <a16:creationId xmlns:a16="http://schemas.microsoft.com/office/drawing/2014/main" id="{00000000-0008-0000-0400-000042010000}"/>
            </a:ext>
          </a:extLst>
        </xdr:cNvPr>
        <xdr:cNvSpPr/>
      </xdr:nvSpPr>
      <xdr:spPr>
        <a:xfrm>
          <a:off x="16459200" y="649071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119143</xdr:rowOff>
    </xdr:from>
    <xdr:ext cx="762000" cy="259045"/>
    <xdr:sp macro="" textlink="">
      <xdr:nvSpPr>
        <xdr:cNvPr id="323" name="補助費等該当値テキスト">
          <a:extLst>
            <a:ext uri="{FF2B5EF4-FFF2-40B4-BE49-F238E27FC236}">
              <a16:creationId xmlns:a16="http://schemas.microsoft.com/office/drawing/2014/main" id="{00000000-0008-0000-0400-000043010000}"/>
            </a:ext>
          </a:extLst>
        </xdr:cNvPr>
        <xdr:cNvSpPr txBox="1"/>
      </xdr:nvSpPr>
      <xdr:spPr>
        <a:xfrm>
          <a:off x="16598900" y="6462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169926</xdr:rowOff>
    </xdr:from>
    <xdr:to>
      <xdr:col>78</xdr:col>
      <xdr:colOff>120650</xdr:colOff>
      <xdr:row>38</xdr:row>
      <xdr:rowOff>100076</xdr:rowOff>
    </xdr:to>
    <xdr:sp macro="" textlink="">
      <xdr:nvSpPr>
        <xdr:cNvPr id="324" name="楕円 323">
          <a:extLst>
            <a:ext uri="{FF2B5EF4-FFF2-40B4-BE49-F238E27FC236}">
              <a16:creationId xmlns:a16="http://schemas.microsoft.com/office/drawing/2014/main" id="{00000000-0008-0000-0400-000044010000}"/>
            </a:ext>
          </a:extLst>
        </xdr:cNvPr>
        <xdr:cNvSpPr/>
      </xdr:nvSpPr>
      <xdr:spPr>
        <a:xfrm>
          <a:off x="15621000" y="6513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84853</xdr:rowOff>
    </xdr:from>
    <xdr:ext cx="7366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5290800" y="65999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119634</xdr:rowOff>
    </xdr:from>
    <xdr:to>
      <xdr:col>74</xdr:col>
      <xdr:colOff>31750</xdr:colOff>
      <xdr:row>38</xdr:row>
      <xdr:rowOff>49785</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4732000" y="646328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34561</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4401800" y="6549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14478</xdr:rowOff>
    </xdr:from>
    <xdr:to>
      <xdr:col>69</xdr:col>
      <xdr:colOff>142875</xdr:colOff>
      <xdr:row>37</xdr:row>
      <xdr:rowOff>116078</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3843000" y="6358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100855</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3512800" y="6444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105918</xdr:rowOff>
    </xdr:from>
    <xdr:to>
      <xdr:col>65</xdr:col>
      <xdr:colOff>53975</xdr:colOff>
      <xdr:row>38</xdr:row>
      <xdr:rowOff>36068</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2954000" y="6449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20845</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2623800" y="6535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公債費に係る経常収支比率は、類似団体平均を下回る状況が続いており、適正な公債費の管理ができていると考える。しかしながら、今後の大規模事業や公共施設の長寿命化、修繕等による起債充当事業が予想されることから、当該比率の増加が懸念される。</a:t>
          </a: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400">
            <a:effectLst/>
          </a:endParaRPr>
        </a:p>
      </xdr:txBody>
    </xdr:sp>
    <xdr:clientData/>
  </xdr:twoCellAnchor>
  <xdr:oneCellAnchor>
    <xdr:from>
      <xdr:col>3</xdr:col>
      <xdr:colOff>123825</xdr:colOff>
      <xdr:row>69</xdr:row>
      <xdr:rowOff>107950</xdr:rowOff>
    </xdr:from>
    <xdr:ext cx="298543" cy="225703"/>
    <xdr:sp macro="" textlink="">
      <xdr:nvSpPr>
        <xdr:cNvPr id="343" name="テキスト ボックス 342">
          <a:extLst>
            <a:ext uri="{FF2B5EF4-FFF2-40B4-BE49-F238E27FC236}">
              <a16:creationId xmlns:a16="http://schemas.microsoft.com/office/drawing/2014/main" id="{00000000-0008-0000-0400-000057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4" name="直線コネクタ 343">
          <a:extLst>
            <a:ext uri="{FF2B5EF4-FFF2-40B4-BE49-F238E27FC236}">
              <a16:creationId xmlns:a16="http://schemas.microsoft.com/office/drawing/2014/main" id="{00000000-0008-0000-0400-000058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5" name="テキスト ボックス 344">
          <a:extLst>
            <a:ext uri="{FF2B5EF4-FFF2-40B4-BE49-F238E27FC236}">
              <a16:creationId xmlns:a16="http://schemas.microsoft.com/office/drawing/2014/main" id="{00000000-0008-0000-0400-000059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6" name="直線コネクタ 345">
          <a:extLst>
            <a:ext uri="{FF2B5EF4-FFF2-40B4-BE49-F238E27FC236}">
              <a16:creationId xmlns:a16="http://schemas.microsoft.com/office/drawing/2014/main" id="{00000000-0008-0000-0400-00005A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7" name="公債費グラフ枠">
          <a:extLst>
            <a:ext uri="{FF2B5EF4-FFF2-40B4-BE49-F238E27FC236}">
              <a16:creationId xmlns:a16="http://schemas.microsoft.com/office/drawing/2014/main" id="{00000000-0008-0000-0400-000065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8890</xdr:rowOff>
    </xdr:from>
    <xdr:to>
      <xdr:col>24</xdr:col>
      <xdr:colOff>25400</xdr:colOff>
      <xdr:row>82</xdr:row>
      <xdr:rowOff>50800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flipV="1">
          <a:off x="4826000" y="12524740"/>
          <a:ext cx="0" cy="15849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82</xdr:row>
      <xdr:rowOff>22877</xdr:rowOff>
    </xdr:from>
    <xdr:ext cx="762000" cy="259045"/>
    <xdr:sp macro="" textlink="">
      <xdr:nvSpPr>
        <xdr:cNvPr id="359" name="公債費最小値テキスト">
          <a:extLst>
            <a:ext uri="{FF2B5EF4-FFF2-40B4-BE49-F238E27FC236}">
              <a16:creationId xmlns:a16="http://schemas.microsoft.com/office/drawing/2014/main" id="{00000000-0008-0000-0400-000067010000}"/>
            </a:ext>
          </a:extLst>
        </xdr:cNvPr>
        <xdr:cNvSpPr txBox="1"/>
      </xdr:nvSpPr>
      <xdr:spPr>
        <a:xfrm>
          <a:off x="49149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50800</xdr:rowOff>
    </xdr:from>
    <xdr:to>
      <xdr:col>24</xdr:col>
      <xdr:colOff>114300</xdr:colOff>
      <xdr:row>82</xdr:row>
      <xdr:rowOff>50800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4737100" y="1410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95267</xdr:rowOff>
    </xdr:from>
    <xdr:ext cx="762000" cy="259045"/>
    <xdr:sp macro="" textlink="">
      <xdr:nvSpPr>
        <xdr:cNvPr id="361" name="公債費最大値テキスト">
          <a:extLst>
            <a:ext uri="{FF2B5EF4-FFF2-40B4-BE49-F238E27FC236}">
              <a16:creationId xmlns:a16="http://schemas.microsoft.com/office/drawing/2014/main" id="{00000000-0008-0000-0400-000069010000}"/>
            </a:ext>
          </a:extLst>
        </xdr:cNvPr>
        <xdr:cNvSpPr txBox="1"/>
      </xdr:nvSpPr>
      <xdr:spPr>
        <a:xfrm>
          <a:off x="4914900" y="12268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8890</xdr:rowOff>
    </xdr:from>
    <xdr:to>
      <xdr:col>24</xdr:col>
      <xdr:colOff>114300</xdr:colOff>
      <xdr:row>73</xdr:row>
      <xdr:rowOff>8890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4737100" y="12524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127000</xdr:rowOff>
    </xdr:from>
    <xdr:to>
      <xdr:col>24</xdr:col>
      <xdr:colOff>25400</xdr:colOff>
      <xdr:row>75</xdr:row>
      <xdr:rowOff>142240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flipV="1">
          <a:off x="3987800" y="1298575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17797</xdr:rowOff>
    </xdr:from>
    <xdr:ext cx="762000" cy="259045"/>
    <xdr:sp macro="" textlink="">
      <xdr:nvSpPr>
        <xdr:cNvPr id="364" name="公債費平均値テキスト">
          <a:extLst>
            <a:ext uri="{FF2B5EF4-FFF2-40B4-BE49-F238E27FC236}">
              <a16:creationId xmlns:a16="http://schemas.microsoft.com/office/drawing/2014/main" id="{00000000-0008-0000-0400-00006C010000}"/>
            </a:ext>
          </a:extLst>
        </xdr:cNvPr>
        <xdr:cNvSpPr txBox="1"/>
      </xdr:nvSpPr>
      <xdr:spPr>
        <a:xfrm>
          <a:off x="4914900" y="130479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45720</xdr:rowOff>
    </xdr:from>
    <xdr:to>
      <xdr:col>24</xdr:col>
      <xdr:colOff>76200</xdr:colOff>
      <xdr:row>76</xdr:row>
      <xdr:rowOff>147320</xdr:rowOff>
    </xdr:to>
    <xdr:sp macro="" textlink="">
      <xdr:nvSpPr>
        <xdr:cNvPr id="365" name="フローチャート: 判断 364">
          <a:extLst>
            <a:ext uri="{FF2B5EF4-FFF2-40B4-BE49-F238E27FC236}">
              <a16:creationId xmlns:a16="http://schemas.microsoft.com/office/drawing/2014/main" id="{00000000-0008-0000-0400-00006D010000}"/>
            </a:ext>
          </a:extLst>
        </xdr:cNvPr>
        <xdr:cNvSpPr/>
      </xdr:nvSpPr>
      <xdr:spPr>
        <a:xfrm>
          <a:off x="4775200" y="13075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96520</xdr:rowOff>
    </xdr:from>
    <xdr:to>
      <xdr:col>19</xdr:col>
      <xdr:colOff>187325</xdr:colOff>
      <xdr:row>75</xdr:row>
      <xdr:rowOff>142240</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3098800" y="1295527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60961</xdr:rowOff>
    </xdr:from>
    <xdr:to>
      <xdr:col>20</xdr:col>
      <xdr:colOff>38100</xdr:colOff>
      <xdr:row>76</xdr:row>
      <xdr:rowOff>162561</xdr:rowOff>
    </xdr:to>
    <xdr:sp macro="" textlink="">
      <xdr:nvSpPr>
        <xdr:cNvPr id="367" name="フローチャート: 判断 366">
          <a:extLst>
            <a:ext uri="{FF2B5EF4-FFF2-40B4-BE49-F238E27FC236}">
              <a16:creationId xmlns:a16="http://schemas.microsoft.com/office/drawing/2014/main" id="{00000000-0008-0000-0400-00006F010000}"/>
            </a:ext>
          </a:extLst>
        </xdr:cNvPr>
        <xdr:cNvSpPr/>
      </xdr:nvSpPr>
      <xdr:spPr>
        <a:xfrm>
          <a:off x="3937000" y="1309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147338</xdr:rowOff>
    </xdr:from>
    <xdr:ext cx="7366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3606800" y="131775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96520</xdr:rowOff>
    </xdr:from>
    <xdr:to>
      <xdr:col>15</xdr:col>
      <xdr:colOff>98425</xdr:colOff>
      <xdr:row>75</xdr:row>
      <xdr:rowOff>104140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flipV="1">
          <a:off x="2209800" y="1295527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53339</xdr:rowOff>
    </xdr:from>
    <xdr:to>
      <xdr:col>15</xdr:col>
      <xdr:colOff>149225</xdr:colOff>
      <xdr:row>76</xdr:row>
      <xdr:rowOff>154939</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3048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139716</xdr:rowOff>
    </xdr:from>
    <xdr:ext cx="762000" cy="259045"/>
    <xdr:sp macro="" textlink="">
      <xdr:nvSpPr>
        <xdr:cNvPr id="371" name="テキスト ボックス 370">
          <a:extLst>
            <a:ext uri="{FF2B5EF4-FFF2-40B4-BE49-F238E27FC236}">
              <a16:creationId xmlns:a16="http://schemas.microsoft.com/office/drawing/2014/main" id="{00000000-0008-0000-0400-000073010000}"/>
            </a:ext>
          </a:extLst>
        </xdr:cNvPr>
        <xdr:cNvSpPr txBox="1"/>
      </xdr:nvSpPr>
      <xdr:spPr>
        <a:xfrm>
          <a:off x="2717800" y="13169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104140</xdr:rowOff>
    </xdr:from>
    <xdr:to>
      <xdr:col>11</xdr:col>
      <xdr:colOff>9525</xdr:colOff>
      <xdr:row>75</xdr:row>
      <xdr:rowOff>146050</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1320800" y="1296289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34289</xdr:rowOff>
    </xdr:from>
    <xdr:to>
      <xdr:col>11</xdr:col>
      <xdr:colOff>60325</xdr:colOff>
      <xdr:row>76</xdr:row>
      <xdr:rowOff>135889</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2159000" y="13064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120666</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1828800" y="13150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34289</xdr:rowOff>
    </xdr:from>
    <xdr:to>
      <xdr:col>6</xdr:col>
      <xdr:colOff>171450</xdr:colOff>
      <xdr:row>76</xdr:row>
      <xdr:rowOff>135889</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1270000" y="13064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120666</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939800" y="13150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76200</xdr:rowOff>
    </xdr:from>
    <xdr:to>
      <xdr:col>24</xdr:col>
      <xdr:colOff>76200</xdr:colOff>
      <xdr:row>76</xdr:row>
      <xdr:rowOff>6350</xdr:rowOff>
    </xdr:to>
    <xdr:sp macro="" textlink="">
      <xdr:nvSpPr>
        <xdr:cNvPr id="382" name="楕円 381">
          <a:extLst>
            <a:ext uri="{FF2B5EF4-FFF2-40B4-BE49-F238E27FC236}">
              <a16:creationId xmlns:a16="http://schemas.microsoft.com/office/drawing/2014/main" id="{00000000-0008-0000-0400-00007E010000}"/>
            </a:ext>
          </a:extLst>
        </xdr:cNvPr>
        <xdr:cNvSpPr/>
      </xdr:nvSpPr>
      <xdr:spPr>
        <a:xfrm>
          <a:off x="4775200" y="12934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92727</xdr:rowOff>
    </xdr:from>
    <xdr:ext cx="762000" cy="259045"/>
    <xdr:sp macro="" textlink="">
      <xdr:nvSpPr>
        <xdr:cNvPr id="383" name="公債費該当値テキスト">
          <a:extLst>
            <a:ext uri="{FF2B5EF4-FFF2-40B4-BE49-F238E27FC236}">
              <a16:creationId xmlns:a16="http://schemas.microsoft.com/office/drawing/2014/main" id="{00000000-0008-0000-0400-00007F010000}"/>
            </a:ext>
          </a:extLst>
        </xdr:cNvPr>
        <xdr:cNvSpPr txBox="1"/>
      </xdr:nvSpPr>
      <xdr:spPr>
        <a:xfrm>
          <a:off x="4914900" y="12780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91440</xdr:rowOff>
    </xdr:from>
    <xdr:to>
      <xdr:col>20</xdr:col>
      <xdr:colOff>38100</xdr:colOff>
      <xdr:row>76</xdr:row>
      <xdr:rowOff>21589</xdr:rowOff>
    </xdr:to>
    <xdr:sp macro="" textlink="">
      <xdr:nvSpPr>
        <xdr:cNvPr id="384" name="楕円 383">
          <a:extLst>
            <a:ext uri="{FF2B5EF4-FFF2-40B4-BE49-F238E27FC236}">
              <a16:creationId xmlns:a16="http://schemas.microsoft.com/office/drawing/2014/main" id="{00000000-0008-0000-0400-000080010000}"/>
            </a:ext>
          </a:extLst>
        </xdr:cNvPr>
        <xdr:cNvSpPr/>
      </xdr:nvSpPr>
      <xdr:spPr>
        <a:xfrm>
          <a:off x="3937000" y="1295019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31767</xdr:rowOff>
    </xdr:from>
    <xdr:ext cx="7366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3606800" y="127190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45720</xdr:rowOff>
    </xdr:from>
    <xdr:to>
      <xdr:col>15</xdr:col>
      <xdr:colOff>149225</xdr:colOff>
      <xdr:row>75</xdr:row>
      <xdr:rowOff>147320</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3048000" y="12904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157497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2717800" y="12673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53340</xdr:rowOff>
    </xdr:from>
    <xdr:to>
      <xdr:col>11</xdr:col>
      <xdr:colOff>60325</xdr:colOff>
      <xdr:row>75</xdr:row>
      <xdr:rowOff>154939</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2159000" y="1291209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165117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828800" y="12680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95250</xdr:rowOff>
    </xdr:from>
    <xdr:to>
      <xdr:col>6</xdr:col>
      <xdr:colOff>171450</xdr:colOff>
      <xdr:row>76</xdr:row>
      <xdr:rowOff>25400</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1270000" y="1295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35577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939800" y="1272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公債費以外に係る経常収支比率は対前年度比</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1.9</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ポイント増の</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82.8</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％となり、昨年度に引き続き</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80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を超える結果となった。依然として類似団体平均を大きく上回っている。要因として、公債費に係る経常収支比率が類似団体平均よりも低いことが挙げられるが、人件費、物件費、補助費等に係る経常経費が多額となっている。、改善策として、引き続き事務事業評価や人員配置等を行い、人件費、物件費、補助費等を中心に徹底した無駄の削減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4" name="直線コネクタ 403">
          <a:extLst>
            <a:ext uri="{FF2B5EF4-FFF2-40B4-BE49-F238E27FC236}">
              <a16:creationId xmlns:a16="http://schemas.microsoft.com/office/drawing/2014/main" id="{00000000-0008-0000-0400-000094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5" name="テキスト ボックス 404">
          <a:extLst>
            <a:ext uri="{FF2B5EF4-FFF2-40B4-BE49-F238E27FC236}">
              <a16:creationId xmlns:a16="http://schemas.microsoft.com/office/drawing/2014/main" id="{00000000-0008-0000-0400-000095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6" name="直線コネクタ 405">
          <a:extLst>
            <a:ext uri="{FF2B5EF4-FFF2-40B4-BE49-F238E27FC236}">
              <a16:creationId xmlns:a16="http://schemas.microsoft.com/office/drawing/2014/main" id="{00000000-0008-0000-0400-000096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8" name="公債費以外グラフ枠">
          <a:extLst>
            <a:ext uri="{FF2B5EF4-FFF2-40B4-BE49-F238E27FC236}">
              <a16:creationId xmlns:a16="http://schemas.microsoft.com/office/drawing/2014/main" id="{00000000-0008-0000-0400-0000A2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77470</xdr:rowOff>
    </xdr:from>
    <xdr:to>
      <xdr:col>82</xdr:col>
      <xdr:colOff>107950</xdr:colOff>
      <xdr:row>81</xdr:row>
      <xdr:rowOff>149861</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flipV="1">
          <a:off x="16510000" y="12421870"/>
          <a:ext cx="0" cy="16154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121938</xdr:rowOff>
    </xdr:from>
    <xdr:ext cx="762000" cy="259045"/>
    <xdr:sp macro="" textlink="">
      <xdr:nvSpPr>
        <xdr:cNvPr id="420" name="公債費以外最小値テキスト">
          <a:extLst>
            <a:ext uri="{FF2B5EF4-FFF2-40B4-BE49-F238E27FC236}">
              <a16:creationId xmlns:a16="http://schemas.microsoft.com/office/drawing/2014/main" id="{00000000-0008-0000-0400-0000A4010000}"/>
            </a:ext>
          </a:extLst>
        </xdr:cNvPr>
        <xdr:cNvSpPr txBox="1"/>
      </xdr:nvSpPr>
      <xdr:spPr>
        <a:xfrm>
          <a:off x="16598900" y="14009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149861</xdr:rowOff>
    </xdr:from>
    <xdr:to>
      <xdr:col>82</xdr:col>
      <xdr:colOff>196850</xdr:colOff>
      <xdr:row>81</xdr:row>
      <xdr:rowOff>149861</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6421100" y="140373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70</xdr:row>
      <xdr:rowOff>163847</xdr:rowOff>
    </xdr:from>
    <xdr:ext cx="762000" cy="259045"/>
    <xdr:sp macro="" textlink="">
      <xdr:nvSpPr>
        <xdr:cNvPr id="422" name="公債費以外最大値テキスト">
          <a:extLst>
            <a:ext uri="{FF2B5EF4-FFF2-40B4-BE49-F238E27FC236}">
              <a16:creationId xmlns:a16="http://schemas.microsoft.com/office/drawing/2014/main" id="{00000000-0008-0000-0400-0000A6010000}"/>
            </a:ext>
          </a:extLst>
        </xdr:cNvPr>
        <xdr:cNvSpPr txBox="1"/>
      </xdr:nvSpPr>
      <xdr:spPr>
        <a:xfrm>
          <a:off x="16598900" y="12165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77470</xdr:rowOff>
    </xdr:from>
    <xdr:to>
      <xdr:col>82</xdr:col>
      <xdr:colOff>196850</xdr:colOff>
      <xdr:row>72</xdr:row>
      <xdr:rowOff>77470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6421100" y="12421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142239</xdr:rowOff>
    </xdr:from>
    <xdr:to>
      <xdr:col>82</xdr:col>
      <xdr:colOff>107950</xdr:colOff>
      <xdr:row>80</xdr:row>
      <xdr:rowOff>43180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5671800" y="13686789"/>
          <a:ext cx="838200" cy="72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100347</xdr:rowOff>
    </xdr:from>
    <xdr:ext cx="762000" cy="259045"/>
    <xdr:sp macro="" textlink="">
      <xdr:nvSpPr>
        <xdr:cNvPr id="425" name="公債費以外平均値テキスト">
          <a:extLst>
            <a:ext uri="{FF2B5EF4-FFF2-40B4-BE49-F238E27FC236}">
              <a16:creationId xmlns:a16="http://schemas.microsoft.com/office/drawing/2014/main" id="{00000000-0008-0000-0400-0000A9010000}"/>
            </a:ext>
          </a:extLst>
        </xdr:cNvPr>
        <xdr:cNvSpPr txBox="1"/>
      </xdr:nvSpPr>
      <xdr:spPr>
        <a:xfrm>
          <a:off x="16598900" y="131305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83820</xdr:rowOff>
    </xdr:from>
    <xdr:to>
      <xdr:col>82</xdr:col>
      <xdr:colOff>158750</xdr:colOff>
      <xdr:row>78</xdr:row>
      <xdr:rowOff>13970</xdr:rowOff>
    </xdr:to>
    <xdr:sp macro="" textlink="">
      <xdr:nvSpPr>
        <xdr:cNvPr id="426" name="フローチャート: 判断 425">
          <a:extLst>
            <a:ext uri="{FF2B5EF4-FFF2-40B4-BE49-F238E27FC236}">
              <a16:creationId xmlns:a16="http://schemas.microsoft.com/office/drawing/2014/main" id="{00000000-0008-0000-0400-0000AA010000}"/>
            </a:ext>
          </a:extLst>
        </xdr:cNvPr>
        <xdr:cNvSpPr/>
      </xdr:nvSpPr>
      <xdr:spPr>
        <a:xfrm>
          <a:off x="16459200" y="13285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79</xdr:row>
      <xdr:rowOff>39370</xdr:rowOff>
    </xdr:from>
    <xdr:to>
      <xdr:col>78</xdr:col>
      <xdr:colOff>69850</xdr:colOff>
      <xdr:row>79</xdr:row>
      <xdr:rowOff>142239</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4782800" y="13583920"/>
          <a:ext cx="889000" cy="102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64770</xdr:rowOff>
    </xdr:from>
    <xdr:to>
      <xdr:col>78</xdr:col>
      <xdr:colOff>120650</xdr:colOff>
      <xdr:row>77</xdr:row>
      <xdr:rowOff>166370</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5621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5097</xdr:rowOff>
    </xdr:from>
    <xdr:ext cx="736600" cy="259045"/>
    <xdr:sp macro="" textlink="">
      <xdr:nvSpPr>
        <xdr:cNvPr id="429" name="テキスト ボックス 428">
          <a:extLst>
            <a:ext uri="{FF2B5EF4-FFF2-40B4-BE49-F238E27FC236}">
              <a16:creationId xmlns:a16="http://schemas.microsoft.com/office/drawing/2014/main" id="{00000000-0008-0000-0400-0000AD010000}"/>
            </a:ext>
          </a:extLst>
        </xdr:cNvPr>
        <xdr:cNvSpPr txBox="1"/>
      </xdr:nvSpPr>
      <xdr:spPr>
        <a:xfrm>
          <a:off x="15290800" y="13035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92711</xdr:rowOff>
    </xdr:from>
    <xdr:to>
      <xdr:col>73</xdr:col>
      <xdr:colOff>180975</xdr:colOff>
      <xdr:row>79</xdr:row>
      <xdr:rowOff>39370</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3893800" y="13465811"/>
          <a:ext cx="889000" cy="118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38100</xdr:rowOff>
    </xdr:from>
    <xdr:to>
      <xdr:col>74</xdr:col>
      <xdr:colOff>31750</xdr:colOff>
      <xdr:row>77</xdr:row>
      <xdr:rowOff>139700</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4732000" y="13239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149877</xdr:rowOff>
    </xdr:from>
    <xdr:ext cx="7620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4401800" y="1300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92711</xdr:rowOff>
    </xdr:from>
    <xdr:to>
      <xdr:col>69</xdr:col>
      <xdr:colOff>92075</xdr:colOff>
      <xdr:row>79</xdr:row>
      <xdr:rowOff>111761</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flipV="1">
          <a:off x="13004800" y="13465811"/>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102870</xdr:rowOff>
    </xdr:from>
    <xdr:to>
      <xdr:col>69</xdr:col>
      <xdr:colOff>142875</xdr:colOff>
      <xdr:row>77</xdr:row>
      <xdr:rowOff>33020</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3843000" y="13133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43197</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3512800" y="12901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11430</xdr:rowOff>
    </xdr:from>
    <xdr:to>
      <xdr:col>65</xdr:col>
      <xdr:colOff>53975</xdr:colOff>
      <xdr:row>78</xdr:row>
      <xdr:rowOff>113030</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2954000" y="1338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123207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2623800" y="13153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163830</xdr:rowOff>
    </xdr:from>
    <xdr:to>
      <xdr:col>82</xdr:col>
      <xdr:colOff>158750</xdr:colOff>
      <xdr:row>80</xdr:row>
      <xdr:rowOff>93980</xdr:rowOff>
    </xdr:to>
    <xdr:sp macro="" textlink="">
      <xdr:nvSpPr>
        <xdr:cNvPr id="443" name="楕円 442">
          <a:extLst>
            <a:ext uri="{FF2B5EF4-FFF2-40B4-BE49-F238E27FC236}">
              <a16:creationId xmlns:a16="http://schemas.microsoft.com/office/drawing/2014/main" id="{00000000-0008-0000-0400-0000BB010000}"/>
            </a:ext>
          </a:extLst>
        </xdr:cNvPr>
        <xdr:cNvSpPr/>
      </xdr:nvSpPr>
      <xdr:spPr>
        <a:xfrm>
          <a:off x="16459200" y="1370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135907</xdr:rowOff>
    </xdr:from>
    <xdr:ext cx="762000" cy="259045"/>
    <xdr:sp macro="" textlink="">
      <xdr:nvSpPr>
        <xdr:cNvPr id="444" name="公債費以外該当値テキスト">
          <a:extLst>
            <a:ext uri="{FF2B5EF4-FFF2-40B4-BE49-F238E27FC236}">
              <a16:creationId xmlns:a16="http://schemas.microsoft.com/office/drawing/2014/main" id="{00000000-0008-0000-0400-0000BC010000}"/>
            </a:ext>
          </a:extLst>
        </xdr:cNvPr>
        <xdr:cNvSpPr txBox="1"/>
      </xdr:nvSpPr>
      <xdr:spPr>
        <a:xfrm>
          <a:off x="16598900" y="13680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91439</xdr:rowOff>
    </xdr:from>
    <xdr:to>
      <xdr:col>78</xdr:col>
      <xdr:colOff>120650</xdr:colOff>
      <xdr:row>80</xdr:row>
      <xdr:rowOff>21589</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5621000" y="13635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80</xdr:row>
      <xdr:rowOff>6366</xdr:rowOff>
    </xdr:from>
    <xdr:ext cx="7366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5290800" y="137223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160020</xdr:rowOff>
    </xdr:from>
    <xdr:to>
      <xdr:col>74</xdr:col>
      <xdr:colOff>31750</xdr:colOff>
      <xdr:row>79</xdr:row>
      <xdr:rowOff>90170</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4732000" y="13533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74947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4401800" y="13619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41911</xdr:rowOff>
    </xdr:from>
    <xdr:to>
      <xdr:col>69</xdr:col>
      <xdr:colOff>142875</xdr:colOff>
      <xdr:row>78</xdr:row>
      <xdr:rowOff>143511</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3843000" y="13415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128288</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3512800" y="13501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60961</xdr:rowOff>
    </xdr:from>
    <xdr:to>
      <xdr:col>65</xdr:col>
      <xdr:colOff>53975</xdr:colOff>
      <xdr:row>79</xdr:row>
      <xdr:rowOff>162561</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2954000" y="13605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147338</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2623800" y="136918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和歌山県美浜町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19</xdr:row>
      <xdr:rowOff>60325</xdr:rowOff>
    </xdr:from>
    <xdr:to>
      <xdr:col>33</xdr:col>
      <xdr:colOff>114300</xdr:colOff>
      <xdr:row>19</xdr:row>
      <xdr:rowOff>60325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89552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117475</xdr:rowOff>
    </xdr:from>
    <xdr:to>
      <xdr:col>33</xdr:col>
      <xdr:colOff>114300</xdr:colOff>
      <xdr:row>12</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0" name="人口1人当たり決算額の推移グラフ枠130">
          <a:extLst>
            <a:ext uri="{FF2B5EF4-FFF2-40B4-BE49-F238E27FC236}">
              <a16:creationId xmlns:a16="http://schemas.microsoft.com/office/drawing/2014/main" id="{00000000-0008-0000-0500-000028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127208</xdr:rowOff>
    </xdr:from>
    <xdr:to>
      <xdr:col>29</xdr:col>
      <xdr:colOff>127000</xdr:colOff>
      <xdr:row>19</xdr:row>
      <xdr:rowOff>80316</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flipV="1">
          <a:off x="5651500" y="2232233"/>
          <a:ext cx="0" cy="115325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52393</xdr:rowOff>
    </xdr:from>
    <xdr:ext cx="762000" cy="259045"/>
    <xdr:sp macro="" textlink="">
      <xdr:nvSpPr>
        <xdr:cNvPr id="42" name="人口1人当たり決算額の推移最小値テキスト130">
          <a:extLst>
            <a:ext uri="{FF2B5EF4-FFF2-40B4-BE49-F238E27FC236}">
              <a16:creationId xmlns:a16="http://schemas.microsoft.com/office/drawing/2014/main" id="{00000000-0008-0000-0500-00002A000000}"/>
            </a:ext>
          </a:extLst>
        </xdr:cNvPr>
        <xdr:cNvSpPr txBox="1"/>
      </xdr:nvSpPr>
      <xdr:spPr>
        <a:xfrm>
          <a:off x="5740400" y="33575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96,502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80316</xdr:rowOff>
    </xdr:from>
    <xdr:to>
      <xdr:col>30</xdr:col>
      <xdr:colOff>25400</xdr:colOff>
      <xdr:row>19</xdr:row>
      <xdr:rowOff>80316</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a:off x="5562600" y="338549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42135</xdr:rowOff>
    </xdr:from>
    <xdr:ext cx="762000" cy="259045"/>
    <xdr:sp macro="" textlink="">
      <xdr:nvSpPr>
        <xdr:cNvPr id="44" name="人口1人当たり決算額の推移最大値テキスト130">
          <a:extLst>
            <a:ext uri="{FF2B5EF4-FFF2-40B4-BE49-F238E27FC236}">
              <a16:creationId xmlns:a16="http://schemas.microsoft.com/office/drawing/2014/main" id="{00000000-0008-0000-0500-00002C000000}"/>
            </a:ext>
          </a:extLst>
        </xdr:cNvPr>
        <xdr:cNvSpPr txBox="1"/>
      </xdr:nvSpPr>
      <xdr:spPr>
        <a:xfrm>
          <a:off x="5740400" y="1975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298,297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127208</xdr:rowOff>
    </xdr:from>
    <xdr:to>
      <xdr:col>30</xdr:col>
      <xdr:colOff>25400</xdr:colOff>
      <xdr:row>12</xdr:row>
      <xdr:rowOff>127208</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a:off x="5562600" y="223223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160840</xdr:rowOff>
    </xdr:from>
    <xdr:to>
      <xdr:col>29</xdr:col>
      <xdr:colOff>127000</xdr:colOff>
      <xdr:row>17</xdr:row>
      <xdr:rowOff>98055</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flipV="1">
          <a:off x="5003800" y="2951665"/>
          <a:ext cx="647700" cy="10866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93918</xdr:rowOff>
    </xdr:from>
    <xdr:ext cx="762000" cy="259045"/>
    <xdr:sp macro="" textlink="">
      <xdr:nvSpPr>
        <xdr:cNvPr id="47" name="人口1人当たり決算額の推移平均値テキスト130">
          <a:extLst>
            <a:ext uri="{FF2B5EF4-FFF2-40B4-BE49-F238E27FC236}">
              <a16:creationId xmlns:a16="http://schemas.microsoft.com/office/drawing/2014/main" id="{00000000-0008-0000-0500-00002F000000}"/>
            </a:ext>
          </a:extLst>
        </xdr:cNvPr>
        <xdr:cNvSpPr txBox="1"/>
      </xdr:nvSpPr>
      <xdr:spPr>
        <a:xfrm>
          <a:off x="5740400" y="27132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178,125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77391</xdr:rowOff>
    </xdr:from>
    <xdr:to>
      <xdr:col>29</xdr:col>
      <xdr:colOff>177800</xdr:colOff>
      <xdr:row>17</xdr:row>
      <xdr:rowOff>7541</xdr:rowOff>
    </xdr:to>
    <xdr:sp macro="" textlink="">
      <xdr:nvSpPr>
        <xdr:cNvPr id="48" name="フローチャート: 判断 47">
          <a:extLst>
            <a:ext uri="{FF2B5EF4-FFF2-40B4-BE49-F238E27FC236}">
              <a16:creationId xmlns:a16="http://schemas.microsoft.com/office/drawing/2014/main" id="{00000000-0008-0000-0500-000030000000}"/>
            </a:ext>
          </a:extLst>
        </xdr:cNvPr>
        <xdr:cNvSpPr/>
      </xdr:nvSpPr>
      <xdr:spPr bwMode="auto">
        <a:xfrm>
          <a:off x="5600700" y="28682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98055</xdr:rowOff>
    </xdr:from>
    <xdr:to>
      <xdr:col>26</xdr:col>
      <xdr:colOff>50800</xdr:colOff>
      <xdr:row>17</xdr:row>
      <xdr:rowOff>157389</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flipV="1">
          <a:off x="4305300" y="3060330"/>
          <a:ext cx="698500" cy="593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159081</xdr:rowOff>
    </xdr:from>
    <xdr:to>
      <xdr:col>26</xdr:col>
      <xdr:colOff>101600</xdr:colOff>
      <xdr:row>17</xdr:row>
      <xdr:rowOff>89231</xdr:rowOff>
    </xdr:to>
    <xdr:sp macro="" textlink="">
      <xdr:nvSpPr>
        <xdr:cNvPr id="50" name="フローチャート: 判断 49">
          <a:extLst>
            <a:ext uri="{FF2B5EF4-FFF2-40B4-BE49-F238E27FC236}">
              <a16:creationId xmlns:a16="http://schemas.microsoft.com/office/drawing/2014/main" id="{00000000-0008-0000-0500-000032000000}"/>
            </a:ext>
          </a:extLst>
        </xdr:cNvPr>
        <xdr:cNvSpPr/>
      </xdr:nvSpPr>
      <xdr:spPr bwMode="auto">
        <a:xfrm>
          <a:off x="4953000" y="29499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99408</xdr:rowOff>
    </xdr:from>
    <xdr:ext cx="736600" cy="259045"/>
    <xdr:sp macro="" textlink="">
      <xdr:nvSpPr>
        <xdr:cNvPr id="51" name="テキスト ボックス 50">
          <a:extLst>
            <a:ext uri="{FF2B5EF4-FFF2-40B4-BE49-F238E27FC236}">
              <a16:creationId xmlns:a16="http://schemas.microsoft.com/office/drawing/2014/main" id="{00000000-0008-0000-0500-000033000000}"/>
            </a:ext>
          </a:extLst>
        </xdr:cNvPr>
        <xdr:cNvSpPr txBox="1"/>
      </xdr:nvSpPr>
      <xdr:spPr>
        <a:xfrm>
          <a:off x="4622800" y="27187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157389</xdr:rowOff>
    </xdr:from>
    <xdr:to>
      <xdr:col>22</xdr:col>
      <xdr:colOff>114300</xdr:colOff>
      <xdr:row>18</xdr:row>
      <xdr:rowOff>4215</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3606800" y="3119664"/>
          <a:ext cx="698500" cy="1827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27150</xdr:rowOff>
    </xdr:from>
    <xdr:to>
      <xdr:col>22</xdr:col>
      <xdr:colOff>165100</xdr:colOff>
      <xdr:row>17</xdr:row>
      <xdr:rowOff>128750</xdr:rowOff>
    </xdr:to>
    <xdr:sp macro="" textlink="">
      <xdr:nvSpPr>
        <xdr:cNvPr id="53" name="フローチャート: 判断 52">
          <a:extLst>
            <a:ext uri="{FF2B5EF4-FFF2-40B4-BE49-F238E27FC236}">
              <a16:creationId xmlns:a16="http://schemas.microsoft.com/office/drawing/2014/main" id="{00000000-0008-0000-0500-000035000000}"/>
            </a:ext>
          </a:extLst>
        </xdr:cNvPr>
        <xdr:cNvSpPr/>
      </xdr:nvSpPr>
      <xdr:spPr bwMode="auto">
        <a:xfrm>
          <a:off x="4254500" y="298942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138927</xdr:rowOff>
    </xdr:from>
    <xdr:ext cx="762000" cy="259045"/>
    <xdr:sp macro="" textlink="">
      <xdr:nvSpPr>
        <xdr:cNvPr id="54" name="テキスト ボックス 53">
          <a:extLst>
            <a:ext uri="{FF2B5EF4-FFF2-40B4-BE49-F238E27FC236}">
              <a16:creationId xmlns:a16="http://schemas.microsoft.com/office/drawing/2014/main" id="{00000000-0008-0000-0500-000036000000}"/>
            </a:ext>
          </a:extLst>
        </xdr:cNvPr>
        <xdr:cNvSpPr txBox="1"/>
      </xdr:nvSpPr>
      <xdr:spPr>
        <a:xfrm>
          <a:off x="3924300" y="2758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4215</xdr:rowOff>
    </xdr:from>
    <xdr:to>
      <xdr:col>18</xdr:col>
      <xdr:colOff>177800</xdr:colOff>
      <xdr:row>18</xdr:row>
      <xdr:rowOff>29493</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2908300" y="3137940"/>
          <a:ext cx="698500" cy="252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40386</xdr:rowOff>
    </xdr:from>
    <xdr:to>
      <xdr:col>19</xdr:col>
      <xdr:colOff>38100</xdr:colOff>
      <xdr:row>17</xdr:row>
      <xdr:rowOff>141986</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3556000" y="30026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152163</xdr:rowOff>
    </xdr:from>
    <xdr:ext cx="7620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3225800" y="2771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69167</xdr:rowOff>
    </xdr:from>
    <xdr:to>
      <xdr:col>15</xdr:col>
      <xdr:colOff>101600</xdr:colOff>
      <xdr:row>17</xdr:row>
      <xdr:rowOff>170767</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2857500" y="30314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9494</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2527300" y="28003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110040</xdr:rowOff>
    </xdr:from>
    <xdr:to>
      <xdr:col>29</xdr:col>
      <xdr:colOff>177800</xdr:colOff>
      <xdr:row>17</xdr:row>
      <xdr:rowOff>40190</xdr:rowOff>
    </xdr:to>
    <xdr:sp macro="" textlink="">
      <xdr:nvSpPr>
        <xdr:cNvPr id="65" name="楕円 64">
          <a:extLst>
            <a:ext uri="{FF2B5EF4-FFF2-40B4-BE49-F238E27FC236}">
              <a16:creationId xmlns:a16="http://schemas.microsoft.com/office/drawing/2014/main" id="{00000000-0008-0000-0500-000041000000}"/>
            </a:ext>
          </a:extLst>
        </xdr:cNvPr>
        <xdr:cNvSpPr/>
      </xdr:nvSpPr>
      <xdr:spPr bwMode="auto">
        <a:xfrm>
          <a:off x="5600700" y="29008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82117</xdr:rowOff>
    </xdr:from>
    <xdr:ext cx="762000" cy="259045"/>
    <xdr:sp macro="" textlink="">
      <xdr:nvSpPr>
        <xdr:cNvPr id="66" name="人口1人当たり決算額の推移該当値テキスト130">
          <a:extLst>
            <a:ext uri="{FF2B5EF4-FFF2-40B4-BE49-F238E27FC236}">
              <a16:creationId xmlns:a16="http://schemas.microsoft.com/office/drawing/2014/main" id="{00000000-0008-0000-0500-000042000000}"/>
            </a:ext>
          </a:extLst>
        </xdr:cNvPr>
        <xdr:cNvSpPr txBox="1"/>
      </xdr:nvSpPr>
      <xdr:spPr>
        <a:xfrm>
          <a:off x="5740400" y="28729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47255</xdr:rowOff>
    </xdr:from>
    <xdr:to>
      <xdr:col>26</xdr:col>
      <xdr:colOff>101600</xdr:colOff>
      <xdr:row>17</xdr:row>
      <xdr:rowOff>148855</xdr:rowOff>
    </xdr:to>
    <xdr:sp macro="" textlink="">
      <xdr:nvSpPr>
        <xdr:cNvPr id="67" name="楕円 66">
          <a:extLst>
            <a:ext uri="{FF2B5EF4-FFF2-40B4-BE49-F238E27FC236}">
              <a16:creationId xmlns:a16="http://schemas.microsoft.com/office/drawing/2014/main" id="{00000000-0008-0000-0500-000043000000}"/>
            </a:ext>
          </a:extLst>
        </xdr:cNvPr>
        <xdr:cNvSpPr/>
      </xdr:nvSpPr>
      <xdr:spPr bwMode="auto">
        <a:xfrm>
          <a:off x="4953000" y="30095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133632</xdr:rowOff>
    </xdr:from>
    <xdr:ext cx="7366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622800" y="30959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106589</xdr:rowOff>
    </xdr:from>
    <xdr:to>
      <xdr:col>22</xdr:col>
      <xdr:colOff>165100</xdr:colOff>
      <xdr:row>18</xdr:row>
      <xdr:rowOff>36739</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4254500" y="30688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21516</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3924300" y="3155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124865</xdr:rowOff>
    </xdr:from>
    <xdr:to>
      <xdr:col>19</xdr:col>
      <xdr:colOff>38100</xdr:colOff>
      <xdr:row>18</xdr:row>
      <xdr:rowOff>55015</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3556000" y="30871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39792</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3225800" y="3173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150143</xdr:rowOff>
    </xdr:from>
    <xdr:to>
      <xdr:col>15</xdr:col>
      <xdr:colOff>101600</xdr:colOff>
      <xdr:row>18</xdr:row>
      <xdr:rowOff>80293</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2857500" y="311241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65069</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2527300" y="3198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5" name="正方形/長方形 74">
          <a:extLst>
            <a:ext uri="{FF2B5EF4-FFF2-40B4-BE49-F238E27FC236}">
              <a16:creationId xmlns:a16="http://schemas.microsoft.com/office/drawing/2014/main" id="{00000000-0008-0000-0500-00004B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6" name="角丸四角形 75">
          <a:extLst>
            <a:ext uri="{FF2B5EF4-FFF2-40B4-BE49-F238E27FC236}">
              <a16:creationId xmlns:a16="http://schemas.microsoft.com/office/drawing/2014/main" id="{00000000-0008-0000-0500-00004C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7" name="正方形/長方形 76">
          <a:extLst>
            <a:ext uri="{FF2B5EF4-FFF2-40B4-BE49-F238E27FC236}">
              <a16:creationId xmlns:a16="http://schemas.microsoft.com/office/drawing/2014/main" id="{00000000-0008-0000-0500-00004D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78" name="正方形/長方形 77">
          <a:extLst>
            <a:ext uri="{FF2B5EF4-FFF2-40B4-BE49-F238E27FC236}">
              <a16:creationId xmlns:a16="http://schemas.microsoft.com/office/drawing/2014/main" id="{00000000-0008-0000-0500-00004E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0" name="直線コネクタ 79">
          <a:extLst>
            <a:ext uri="{FF2B5EF4-FFF2-40B4-BE49-F238E27FC236}">
              <a16:creationId xmlns:a16="http://schemas.microsoft.com/office/drawing/2014/main" id="{00000000-0008-0000-0500-000050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1" name="直線コネクタ 80">
          <a:extLst>
            <a:ext uri="{FF2B5EF4-FFF2-40B4-BE49-F238E27FC236}">
              <a16:creationId xmlns:a16="http://schemas.microsoft.com/office/drawing/2014/main" id="{00000000-0008-0000-0500-000051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2" name="直線コネクタ 81">
          <a:extLst>
            <a:ext uri="{FF2B5EF4-FFF2-40B4-BE49-F238E27FC236}">
              <a16:creationId xmlns:a16="http://schemas.microsoft.com/office/drawing/2014/main" id="{00000000-0008-0000-0500-000052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5" name="楕円 84">
          <a:extLst>
            <a:ext uri="{FF2B5EF4-FFF2-40B4-BE49-F238E27FC236}">
              <a16:creationId xmlns:a16="http://schemas.microsoft.com/office/drawing/2014/main" id="{00000000-0008-0000-0500-000055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6" name="フローチャート: 判断 85">
          <a:extLst>
            <a:ext uri="{FF2B5EF4-FFF2-40B4-BE49-F238E27FC236}">
              <a16:creationId xmlns:a16="http://schemas.microsoft.com/office/drawing/2014/main" id="{00000000-0008-0000-0500-000056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7" name="正方形/長方形 86">
          <a:extLst>
            <a:ext uri="{FF2B5EF4-FFF2-40B4-BE49-F238E27FC236}">
              <a16:creationId xmlns:a16="http://schemas.microsoft.com/office/drawing/2014/main" id="{00000000-0008-0000-0500-000057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88" name="テキスト ボックス 87">
          <a:extLst>
            <a:ext uri="{FF2B5EF4-FFF2-40B4-BE49-F238E27FC236}">
              <a16:creationId xmlns:a16="http://schemas.microsoft.com/office/drawing/2014/main" id="{00000000-0008-0000-0500-000058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1" name="テキスト ボックス 90">
          <a:extLst>
            <a:ext uri="{FF2B5EF4-FFF2-40B4-BE49-F238E27FC236}">
              <a16:creationId xmlns:a16="http://schemas.microsoft.com/office/drawing/2014/main" id="{00000000-0008-0000-0500-00005B000000}"/>
            </a:ext>
          </a:extLst>
        </xdr:cNvPr>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3" name="テキスト ボックス 92">
          <a:extLst>
            <a:ext uri="{FF2B5EF4-FFF2-40B4-BE49-F238E27FC236}">
              <a16:creationId xmlns:a16="http://schemas.microsoft.com/office/drawing/2014/main" id="{00000000-0008-0000-0500-00005D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2" name="人口1人当たり決算額の推移グラフ枠445">
          <a:extLst>
            <a:ext uri="{FF2B5EF4-FFF2-40B4-BE49-F238E27FC236}">
              <a16:creationId xmlns:a16="http://schemas.microsoft.com/office/drawing/2014/main" id="{00000000-0008-0000-0500-000066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329793</xdr:rowOff>
    </xdr:from>
    <xdr:to>
      <xdr:col>29</xdr:col>
      <xdr:colOff>127000</xdr:colOff>
      <xdr:row>38</xdr:row>
      <xdr:rowOff>118949</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flipV="1">
          <a:off x="5651500" y="6254343"/>
          <a:ext cx="0" cy="133220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91026</xdr:rowOff>
    </xdr:from>
    <xdr:ext cx="762000" cy="259045"/>
    <xdr:sp macro="" textlink="">
      <xdr:nvSpPr>
        <xdr:cNvPr id="104" name="人口1人当たり決算額の推移最小値テキスト445">
          <a:extLst>
            <a:ext uri="{FF2B5EF4-FFF2-40B4-BE49-F238E27FC236}">
              <a16:creationId xmlns:a16="http://schemas.microsoft.com/office/drawing/2014/main" id="{00000000-0008-0000-0500-000068000000}"/>
            </a:ext>
          </a:extLst>
        </xdr:cNvPr>
        <xdr:cNvSpPr txBox="1"/>
      </xdr:nvSpPr>
      <xdr:spPr>
        <a:xfrm>
          <a:off x="5740400" y="75586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118949</xdr:rowOff>
    </xdr:from>
    <xdr:to>
      <xdr:col>30</xdr:col>
      <xdr:colOff>25400</xdr:colOff>
      <xdr:row>38</xdr:row>
      <xdr:rowOff>118949</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5562600" y="758654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73270</xdr:rowOff>
    </xdr:from>
    <xdr:ext cx="762000" cy="259045"/>
    <xdr:sp macro="" textlink="">
      <xdr:nvSpPr>
        <xdr:cNvPr id="106" name="人口1人当たり決算額の推移最大値テキスト445">
          <a:extLst>
            <a:ext uri="{FF2B5EF4-FFF2-40B4-BE49-F238E27FC236}">
              <a16:creationId xmlns:a16="http://schemas.microsoft.com/office/drawing/2014/main" id="{00000000-0008-0000-0500-00006A000000}"/>
            </a:ext>
          </a:extLst>
        </xdr:cNvPr>
        <xdr:cNvSpPr txBox="1"/>
      </xdr:nvSpPr>
      <xdr:spPr>
        <a:xfrm>
          <a:off x="5740400" y="5997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102,532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329793</xdr:rowOff>
    </xdr:from>
    <xdr:to>
      <xdr:col>30</xdr:col>
      <xdr:colOff>25400</xdr:colOff>
      <xdr:row>33</xdr:row>
      <xdr:rowOff>329793</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5562600" y="625434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71831</xdr:rowOff>
    </xdr:from>
    <xdr:to>
      <xdr:col>29</xdr:col>
      <xdr:colOff>127000</xdr:colOff>
      <xdr:row>37</xdr:row>
      <xdr:rowOff>95936</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003800" y="7196531"/>
          <a:ext cx="647700" cy="2410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300067</xdr:rowOff>
    </xdr:from>
    <xdr:ext cx="762000" cy="259045"/>
    <xdr:sp macro="" textlink="">
      <xdr:nvSpPr>
        <xdr:cNvPr id="109" name="人口1人当たり決算額の推移平均値テキスト445">
          <a:extLst>
            <a:ext uri="{FF2B5EF4-FFF2-40B4-BE49-F238E27FC236}">
              <a16:creationId xmlns:a16="http://schemas.microsoft.com/office/drawing/2014/main" id="{00000000-0008-0000-0500-00006D000000}"/>
            </a:ext>
          </a:extLst>
        </xdr:cNvPr>
        <xdr:cNvSpPr txBox="1"/>
      </xdr:nvSpPr>
      <xdr:spPr>
        <a:xfrm>
          <a:off x="5740400" y="69104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112090</xdr:rowOff>
    </xdr:from>
    <xdr:to>
      <xdr:col>29</xdr:col>
      <xdr:colOff>177800</xdr:colOff>
      <xdr:row>37</xdr:row>
      <xdr:rowOff>42240</xdr:rowOff>
    </xdr:to>
    <xdr:sp macro="" textlink="">
      <xdr:nvSpPr>
        <xdr:cNvPr id="110" name="フローチャート: 判断 109">
          <a:extLst>
            <a:ext uri="{FF2B5EF4-FFF2-40B4-BE49-F238E27FC236}">
              <a16:creationId xmlns:a16="http://schemas.microsoft.com/office/drawing/2014/main" id="{00000000-0008-0000-0500-00006E000000}"/>
            </a:ext>
          </a:extLst>
        </xdr:cNvPr>
        <xdr:cNvSpPr/>
      </xdr:nvSpPr>
      <xdr:spPr bwMode="auto">
        <a:xfrm>
          <a:off x="5600700" y="706534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95936</xdr:rowOff>
    </xdr:from>
    <xdr:to>
      <xdr:col>26</xdr:col>
      <xdr:colOff>50800</xdr:colOff>
      <xdr:row>37</xdr:row>
      <xdr:rowOff>200330</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4305300" y="7220636"/>
          <a:ext cx="698500" cy="10439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102464</xdr:rowOff>
    </xdr:from>
    <xdr:to>
      <xdr:col>26</xdr:col>
      <xdr:colOff>101600</xdr:colOff>
      <xdr:row>37</xdr:row>
      <xdr:rowOff>32614</xdr:rowOff>
    </xdr:to>
    <xdr:sp macro="" textlink="">
      <xdr:nvSpPr>
        <xdr:cNvPr id="112" name="フローチャート: 判断 111">
          <a:extLst>
            <a:ext uri="{FF2B5EF4-FFF2-40B4-BE49-F238E27FC236}">
              <a16:creationId xmlns:a16="http://schemas.microsoft.com/office/drawing/2014/main" id="{00000000-0008-0000-0500-000070000000}"/>
            </a:ext>
          </a:extLst>
        </xdr:cNvPr>
        <xdr:cNvSpPr/>
      </xdr:nvSpPr>
      <xdr:spPr bwMode="auto">
        <a:xfrm>
          <a:off x="4953000" y="705571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214241</xdr:rowOff>
    </xdr:from>
    <xdr:ext cx="736600" cy="259045"/>
    <xdr:sp macro="" textlink="">
      <xdr:nvSpPr>
        <xdr:cNvPr id="113" name="テキスト ボックス 112">
          <a:extLst>
            <a:ext uri="{FF2B5EF4-FFF2-40B4-BE49-F238E27FC236}">
              <a16:creationId xmlns:a16="http://schemas.microsoft.com/office/drawing/2014/main" id="{00000000-0008-0000-0500-000071000000}"/>
            </a:ext>
          </a:extLst>
        </xdr:cNvPr>
        <xdr:cNvSpPr txBox="1"/>
      </xdr:nvSpPr>
      <xdr:spPr>
        <a:xfrm>
          <a:off x="4622800" y="68245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138595</xdr:rowOff>
    </xdr:from>
    <xdr:to>
      <xdr:col>22</xdr:col>
      <xdr:colOff>114300</xdr:colOff>
      <xdr:row>37</xdr:row>
      <xdr:rowOff>200330</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3606800" y="7263295"/>
          <a:ext cx="698500" cy="6173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120879</xdr:rowOff>
    </xdr:from>
    <xdr:to>
      <xdr:col>22</xdr:col>
      <xdr:colOff>165100</xdr:colOff>
      <xdr:row>37</xdr:row>
      <xdr:rowOff>51029</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254500" y="707412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232656</xdr:rowOff>
    </xdr:from>
    <xdr:ext cx="7620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3924300" y="6843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138595</xdr:rowOff>
    </xdr:from>
    <xdr:to>
      <xdr:col>18</xdr:col>
      <xdr:colOff>177800</xdr:colOff>
      <xdr:row>37</xdr:row>
      <xdr:rowOff>155054</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2908300" y="7263295"/>
          <a:ext cx="698500" cy="1645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141389</xdr:rowOff>
    </xdr:from>
    <xdr:to>
      <xdr:col>19</xdr:col>
      <xdr:colOff>38100</xdr:colOff>
      <xdr:row>37</xdr:row>
      <xdr:rowOff>71539</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3556000" y="70946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253166</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225800" y="6863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152527</xdr:rowOff>
    </xdr:from>
    <xdr:to>
      <xdr:col>15</xdr:col>
      <xdr:colOff>101600</xdr:colOff>
      <xdr:row>37</xdr:row>
      <xdr:rowOff>82677</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2857500" y="71057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264304</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2527300" y="68746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21031</xdr:rowOff>
    </xdr:from>
    <xdr:to>
      <xdr:col>29</xdr:col>
      <xdr:colOff>177800</xdr:colOff>
      <xdr:row>37</xdr:row>
      <xdr:rowOff>122631</xdr:rowOff>
    </xdr:to>
    <xdr:sp macro="" textlink="">
      <xdr:nvSpPr>
        <xdr:cNvPr id="127" name="楕円 126">
          <a:extLst>
            <a:ext uri="{FF2B5EF4-FFF2-40B4-BE49-F238E27FC236}">
              <a16:creationId xmlns:a16="http://schemas.microsoft.com/office/drawing/2014/main" id="{00000000-0008-0000-0500-00007F000000}"/>
            </a:ext>
          </a:extLst>
        </xdr:cNvPr>
        <xdr:cNvSpPr/>
      </xdr:nvSpPr>
      <xdr:spPr bwMode="auto">
        <a:xfrm>
          <a:off x="5600700" y="71457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164558</xdr:rowOff>
    </xdr:from>
    <xdr:ext cx="762000" cy="259045"/>
    <xdr:sp macro="" textlink="">
      <xdr:nvSpPr>
        <xdr:cNvPr id="128" name="人口1人当たり決算額の推移該当値テキスト445">
          <a:extLst>
            <a:ext uri="{FF2B5EF4-FFF2-40B4-BE49-F238E27FC236}">
              <a16:creationId xmlns:a16="http://schemas.microsoft.com/office/drawing/2014/main" id="{00000000-0008-0000-0500-000080000000}"/>
            </a:ext>
          </a:extLst>
        </xdr:cNvPr>
        <xdr:cNvSpPr txBox="1"/>
      </xdr:nvSpPr>
      <xdr:spPr>
        <a:xfrm>
          <a:off x="5740400" y="71178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45136</xdr:rowOff>
    </xdr:from>
    <xdr:to>
      <xdr:col>26</xdr:col>
      <xdr:colOff>101600</xdr:colOff>
      <xdr:row>37</xdr:row>
      <xdr:rowOff>146736</xdr:rowOff>
    </xdr:to>
    <xdr:sp macro="" textlink="">
      <xdr:nvSpPr>
        <xdr:cNvPr id="129" name="楕円 128">
          <a:extLst>
            <a:ext uri="{FF2B5EF4-FFF2-40B4-BE49-F238E27FC236}">
              <a16:creationId xmlns:a16="http://schemas.microsoft.com/office/drawing/2014/main" id="{00000000-0008-0000-0500-000081000000}"/>
            </a:ext>
          </a:extLst>
        </xdr:cNvPr>
        <xdr:cNvSpPr/>
      </xdr:nvSpPr>
      <xdr:spPr bwMode="auto">
        <a:xfrm>
          <a:off x="4953000" y="71698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131513</xdr:rowOff>
    </xdr:from>
    <xdr:ext cx="7366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622800" y="72562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149530</xdr:rowOff>
    </xdr:from>
    <xdr:to>
      <xdr:col>22</xdr:col>
      <xdr:colOff>165100</xdr:colOff>
      <xdr:row>37</xdr:row>
      <xdr:rowOff>251130</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4254500" y="72742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235907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3924300" y="7360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87795</xdr:rowOff>
    </xdr:from>
    <xdr:to>
      <xdr:col>19</xdr:col>
      <xdr:colOff>38100</xdr:colOff>
      <xdr:row>37</xdr:row>
      <xdr:rowOff>189395</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3556000" y="721249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174172</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3225800" y="72988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104254</xdr:rowOff>
    </xdr:from>
    <xdr:to>
      <xdr:col>15</xdr:col>
      <xdr:colOff>101600</xdr:colOff>
      <xdr:row>37</xdr:row>
      <xdr:rowOff>205854</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2857500" y="72289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190631</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2527300" y="73153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和歌山県美浜町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6,324
6,272
12.77
5,679,025
5,396,924
276,851
2,599,497
3,258,480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96,784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133246</xdr:rowOff>
    </xdr:from>
    <xdr:to>
      <xdr:col>24</xdr:col>
      <xdr:colOff>62865</xdr:colOff>
      <xdr:row>37</xdr:row>
      <xdr:rowOff>162209</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105296"/>
          <a:ext cx="1270" cy="14005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166036</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509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79,546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162209</xdr:rowOff>
    </xdr:from>
    <xdr:to>
      <xdr:col>24</xdr:col>
      <xdr:colOff>152400</xdr:colOff>
      <xdr:row>37</xdr:row>
      <xdr:rowOff>162209</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5058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79923</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48805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263,347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29</xdr:row>
      <xdr:rowOff>133246</xdr:rowOff>
    </xdr:from>
    <xdr:to>
      <xdr:col>24</xdr:col>
      <xdr:colOff>152400</xdr:colOff>
      <xdr:row>29</xdr:row>
      <xdr:rowOff>133246</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105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23419</xdr:rowOff>
    </xdr:from>
    <xdr:to>
      <xdr:col>24</xdr:col>
      <xdr:colOff>63500</xdr:colOff>
      <xdr:row>36</xdr:row>
      <xdr:rowOff>1336</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6024169"/>
          <a:ext cx="838200" cy="149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63245</xdr:rowOff>
    </xdr:from>
    <xdr:ext cx="599010"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572109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40368</xdr:rowOff>
    </xdr:from>
    <xdr:to>
      <xdr:col>24</xdr:col>
      <xdr:colOff>114300</xdr:colOff>
      <xdr:row>34</xdr:row>
      <xdr:rowOff>141968</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5869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1336</xdr:rowOff>
    </xdr:from>
    <xdr:to>
      <xdr:col>19</xdr:col>
      <xdr:colOff>177800</xdr:colOff>
      <xdr:row>36</xdr:row>
      <xdr:rowOff>16202</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6173536"/>
          <a:ext cx="889000" cy="14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139139</xdr:rowOff>
    </xdr:from>
    <xdr:to>
      <xdr:col>20</xdr:col>
      <xdr:colOff>38100</xdr:colOff>
      <xdr:row>35</xdr:row>
      <xdr:rowOff>69289</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5968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33</xdr:row>
      <xdr:rowOff>85816</xdr:rowOff>
    </xdr:from>
    <xdr:ext cx="599010"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497795" y="57436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16202</xdr:rowOff>
    </xdr:from>
    <xdr:to>
      <xdr:col>15</xdr:col>
      <xdr:colOff>50800</xdr:colOff>
      <xdr:row>36</xdr:row>
      <xdr:rowOff>80759</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188402"/>
          <a:ext cx="889000" cy="64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127</xdr:rowOff>
    </xdr:from>
    <xdr:to>
      <xdr:col>15</xdr:col>
      <xdr:colOff>101600</xdr:colOff>
      <xdr:row>35</xdr:row>
      <xdr:rowOff>101727</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000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33</xdr:row>
      <xdr:rowOff>118254</xdr:rowOff>
    </xdr:from>
    <xdr:ext cx="599010"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08795" y="57761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80759</xdr:rowOff>
    </xdr:from>
    <xdr:to>
      <xdr:col>10</xdr:col>
      <xdr:colOff>114300</xdr:colOff>
      <xdr:row>36</xdr:row>
      <xdr:rowOff>98979</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252959"/>
          <a:ext cx="889000" cy="18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8852</xdr:rowOff>
    </xdr:from>
    <xdr:to>
      <xdr:col>10</xdr:col>
      <xdr:colOff>165100</xdr:colOff>
      <xdr:row>35</xdr:row>
      <xdr:rowOff>110452</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009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33</xdr:row>
      <xdr:rowOff>126979</xdr:rowOff>
    </xdr:from>
    <xdr:ext cx="599010"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19795" y="57848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44902</xdr:rowOff>
    </xdr:from>
    <xdr:to>
      <xdr:col>6</xdr:col>
      <xdr:colOff>38100</xdr:colOff>
      <xdr:row>35</xdr:row>
      <xdr:rowOff>146502</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045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33</xdr:row>
      <xdr:rowOff>163029</xdr:rowOff>
    </xdr:from>
    <xdr:ext cx="59901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30795" y="58208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144069</xdr:rowOff>
    </xdr:from>
    <xdr:to>
      <xdr:col>24</xdr:col>
      <xdr:colOff>114300</xdr:colOff>
      <xdr:row>35</xdr:row>
      <xdr:rowOff>74219</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5973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122496</xdr:rowOff>
    </xdr:from>
    <xdr:ext cx="599010"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9517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121986</xdr:rowOff>
    </xdr:from>
    <xdr:to>
      <xdr:col>20</xdr:col>
      <xdr:colOff>38100</xdr:colOff>
      <xdr:row>36</xdr:row>
      <xdr:rowOff>52136</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122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36</xdr:row>
      <xdr:rowOff>43263</xdr:rowOff>
    </xdr:from>
    <xdr:ext cx="599010"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497795" y="62154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136852</xdr:rowOff>
    </xdr:from>
    <xdr:to>
      <xdr:col>15</xdr:col>
      <xdr:colOff>101600</xdr:colOff>
      <xdr:row>36</xdr:row>
      <xdr:rowOff>67002</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137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36</xdr:row>
      <xdr:rowOff>58129</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08795" y="62303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29959</xdr:rowOff>
    </xdr:from>
    <xdr:to>
      <xdr:col>10</xdr:col>
      <xdr:colOff>165100</xdr:colOff>
      <xdr:row>36</xdr:row>
      <xdr:rowOff>131559</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202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36</xdr:row>
      <xdr:rowOff>122686</xdr:rowOff>
    </xdr:from>
    <xdr:ext cx="599010"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19795" y="62948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48179</xdr:rowOff>
    </xdr:from>
    <xdr:to>
      <xdr:col>6</xdr:col>
      <xdr:colOff>38100</xdr:colOff>
      <xdr:row>36</xdr:row>
      <xdr:rowOff>149779</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220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36</xdr:row>
      <xdr:rowOff>140906</xdr:rowOff>
    </xdr:from>
    <xdr:ext cx="599010"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30795" y="63131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83,928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a:extLst>
            <a:ext uri="{FF2B5EF4-FFF2-40B4-BE49-F238E27FC236}">
              <a16:creationId xmlns:a16="http://schemas.microsoft.com/office/drawing/2014/main" id="{00000000-0008-0000-0600-000065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物件費グラフ枠">
          <a:extLst>
            <a:ext uri="{FF2B5EF4-FFF2-40B4-BE49-F238E27FC236}">
              <a16:creationId xmlns:a16="http://schemas.microsoft.com/office/drawing/2014/main" id="{00000000-0008-0000-06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123042</xdr:rowOff>
    </xdr:from>
    <xdr:to>
      <xdr:col>24</xdr:col>
      <xdr:colOff>62865</xdr:colOff>
      <xdr:row>58</xdr:row>
      <xdr:rowOff>112706</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flipV="1">
          <a:off x="4633595" y="8866992"/>
          <a:ext cx="1270" cy="11898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116533</xdr:rowOff>
    </xdr:from>
    <xdr:ext cx="534377" cy="259045"/>
    <xdr:sp macro="" textlink="">
      <xdr:nvSpPr>
        <xdr:cNvPr id="112" name="物件費最小値テキスト">
          <a:extLst>
            <a:ext uri="{FF2B5EF4-FFF2-40B4-BE49-F238E27FC236}">
              <a16:creationId xmlns:a16="http://schemas.microsoft.com/office/drawing/2014/main" id="{00000000-0008-0000-0600-000070000000}"/>
            </a:ext>
          </a:extLst>
        </xdr:cNvPr>
        <xdr:cNvSpPr txBox="1"/>
      </xdr:nvSpPr>
      <xdr:spPr>
        <a:xfrm>
          <a:off x="4686300" y="10060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59,043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112706</xdr:rowOff>
    </xdr:from>
    <xdr:to>
      <xdr:col>24</xdr:col>
      <xdr:colOff>152400</xdr:colOff>
      <xdr:row>58</xdr:row>
      <xdr:rowOff>112706</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4546600" y="100568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69719</xdr:rowOff>
    </xdr:from>
    <xdr:ext cx="690189" cy="259045"/>
    <xdr:sp macro="" textlink="">
      <xdr:nvSpPr>
        <xdr:cNvPr id="114" name="物件費最大値テキスト">
          <a:extLst>
            <a:ext uri="{FF2B5EF4-FFF2-40B4-BE49-F238E27FC236}">
              <a16:creationId xmlns:a16="http://schemas.microsoft.com/office/drawing/2014/main" id="{00000000-0008-0000-0600-000072000000}"/>
            </a:ext>
          </a:extLst>
        </xdr:cNvPr>
        <xdr:cNvSpPr txBox="1"/>
      </xdr:nvSpPr>
      <xdr:spPr>
        <a:xfrm>
          <a:off x="4686300" y="864221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2,661,435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123042</xdr:rowOff>
    </xdr:from>
    <xdr:to>
      <xdr:col>24</xdr:col>
      <xdr:colOff>152400</xdr:colOff>
      <xdr:row>51</xdr:row>
      <xdr:rowOff>123042</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8866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51141</xdr:rowOff>
    </xdr:from>
    <xdr:to>
      <xdr:col>24</xdr:col>
      <xdr:colOff>63500</xdr:colOff>
      <xdr:row>58</xdr:row>
      <xdr:rowOff>57139</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3797300" y="9995241"/>
          <a:ext cx="838200" cy="5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22172</xdr:rowOff>
    </xdr:from>
    <xdr:ext cx="599010" cy="259045"/>
    <xdr:sp macro="" textlink="">
      <xdr:nvSpPr>
        <xdr:cNvPr id="117" name="物件費平均値テキスト">
          <a:extLst>
            <a:ext uri="{FF2B5EF4-FFF2-40B4-BE49-F238E27FC236}">
              <a16:creationId xmlns:a16="http://schemas.microsoft.com/office/drawing/2014/main" id="{00000000-0008-0000-0600-000075000000}"/>
            </a:ext>
          </a:extLst>
        </xdr:cNvPr>
        <xdr:cNvSpPr txBox="1"/>
      </xdr:nvSpPr>
      <xdr:spPr>
        <a:xfrm>
          <a:off x="4686300" y="979482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195,987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170745</xdr:rowOff>
    </xdr:from>
    <xdr:to>
      <xdr:col>24</xdr:col>
      <xdr:colOff>114300</xdr:colOff>
      <xdr:row>58</xdr:row>
      <xdr:rowOff>100895</xdr:rowOff>
    </xdr:to>
    <xdr:sp macro="" textlink="">
      <xdr:nvSpPr>
        <xdr:cNvPr id="118" name="フローチャート: 判断 117">
          <a:extLst>
            <a:ext uri="{FF2B5EF4-FFF2-40B4-BE49-F238E27FC236}">
              <a16:creationId xmlns:a16="http://schemas.microsoft.com/office/drawing/2014/main" id="{00000000-0008-0000-0600-000076000000}"/>
            </a:ext>
          </a:extLst>
        </xdr:cNvPr>
        <xdr:cNvSpPr/>
      </xdr:nvSpPr>
      <xdr:spPr>
        <a:xfrm>
          <a:off x="4584700" y="994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57139</xdr:rowOff>
    </xdr:from>
    <xdr:to>
      <xdr:col>19</xdr:col>
      <xdr:colOff>177800</xdr:colOff>
      <xdr:row>58</xdr:row>
      <xdr:rowOff>57409</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2908300" y="10001239"/>
          <a:ext cx="889000" cy="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19851</xdr:rowOff>
    </xdr:from>
    <xdr:to>
      <xdr:col>20</xdr:col>
      <xdr:colOff>38100</xdr:colOff>
      <xdr:row>58</xdr:row>
      <xdr:rowOff>121451</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3746500" y="9963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112578</xdr:rowOff>
    </xdr:from>
    <xdr:ext cx="599010" cy="259045"/>
    <xdr:sp macro="" textlink="">
      <xdr:nvSpPr>
        <xdr:cNvPr id="121" name="テキスト ボックス 120">
          <a:extLst>
            <a:ext uri="{FF2B5EF4-FFF2-40B4-BE49-F238E27FC236}">
              <a16:creationId xmlns:a16="http://schemas.microsoft.com/office/drawing/2014/main" id="{00000000-0008-0000-0600-000079000000}"/>
            </a:ext>
          </a:extLst>
        </xdr:cNvPr>
        <xdr:cNvSpPr txBox="1"/>
      </xdr:nvSpPr>
      <xdr:spPr>
        <a:xfrm>
          <a:off x="3497795" y="100566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57409</xdr:rowOff>
    </xdr:from>
    <xdr:to>
      <xdr:col>15</xdr:col>
      <xdr:colOff>50800</xdr:colOff>
      <xdr:row>58</xdr:row>
      <xdr:rowOff>68400</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019300" y="10001509"/>
          <a:ext cx="889000" cy="10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20772</xdr:rowOff>
    </xdr:from>
    <xdr:to>
      <xdr:col>15</xdr:col>
      <xdr:colOff>101600</xdr:colOff>
      <xdr:row>58</xdr:row>
      <xdr:rowOff>122372</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2857500" y="9964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113499</xdr:rowOff>
    </xdr:from>
    <xdr:ext cx="599010"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2608795" y="100575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58020</xdr:rowOff>
    </xdr:from>
    <xdr:to>
      <xdr:col>10</xdr:col>
      <xdr:colOff>114300</xdr:colOff>
      <xdr:row>58</xdr:row>
      <xdr:rowOff>68400</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a:off x="1130300" y="10002120"/>
          <a:ext cx="889000" cy="10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27578</xdr:rowOff>
    </xdr:from>
    <xdr:to>
      <xdr:col>10</xdr:col>
      <xdr:colOff>165100</xdr:colOff>
      <xdr:row>58</xdr:row>
      <xdr:rowOff>129178</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1968500" y="9971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120305</xdr:rowOff>
    </xdr:from>
    <xdr:ext cx="599010"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1719795" y="100644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29545</xdr:rowOff>
    </xdr:from>
    <xdr:to>
      <xdr:col>6</xdr:col>
      <xdr:colOff>38100</xdr:colOff>
      <xdr:row>58</xdr:row>
      <xdr:rowOff>131145</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079500" y="9973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122272</xdr:rowOff>
    </xdr:from>
    <xdr:ext cx="599010"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830795" y="100663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341</xdr:rowOff>
    </xdr:from>
    <xdr:to>
      <xdr:col>24</xdr:col>
      <xdr:colOff>114300</xdr:colOff>
      <xdr:row>58</xdr:row>
      <xdr:rowOff>101941</xdr:rowOff>
    </xdr:to>
    <xdr:sp macro="" textlink="">
      <xdr:nvSpPr>
        <xdr:cNvPr id="135" name="楕円 134">
          <a:extLst>
            <a:ext uri="{FF2B5EF4-FFF2-40B4-BE49-F238E27FC236}">
              <a16:creationId xmlns:a16="http://schemas.microsoft.com/office/drawing/2014/main" id="{00000000-0008-0000-0600-000087000000}"/>
            </a:ext>
          </a:extLst>
        </xdr:cNvPr>
        <xdr:cNvSpPr/>
      </xdr:nvSpPr>
      <xdr:spPr>
        <a:xfrm>
          <a:off x="4584700" y="9944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149171</xdr:rowOff>
    </xdr:from>
    <xdr:ext cx="599010" cy="259045"/>
    <xdr:sp macro="" textlink="">
      <xdr:nvSpPr>
        <xdr:cNvPr id="136" name="物件費該当値テキスト">
          <a:extLst>
            <a:ext uri="{FF2B5EF4-FFF2-40B4-BE49-F238E27FC236}">
              <a16:creationId xmlns:a16="http://schemas.microsoft.com/office/drawing/2014/main" id="{00000000-0008-0000-0600-000088000000}"/>
            </a:ext>
          </a:extLst>
        </xdr:cNvPr>
        <xdr:cNvSpPr txBox="1"/>
      </xdr:nvSpPr>
      <xdr:spPr>
        <a:xfrm>
          <a:off x="4686300" y="99218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193,698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6339</xdr:rowOff>
    </xdr:from>
    <xdr:to>
      <xdr:col>20</xdr:col>
      <xdr:colOff>38100</xdr:colOff>
      <xdr:row>58</xdr:row>
      <xdr:rowOff>107939</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3746500" y="9950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124466</xdr:rowOff>
    </xdr:from>
    <xdr:ext cx="59901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3497795" y="97256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6609</xdr:rowOff>
    </xdr:from>
    <xdr:to>
      <xdr:col>15</xdr:col>
      <xdr:colOff>101600</xdr:colOff>
      <xdr:row>58</xdr:row>
      <xdr:rowOff>108209</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2857500" y="9950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124736</xdr:rowOff>
    </xdr:from>
    <xdr:ext cx="59901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2608795" y="97259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17600</xdr:rowOff>
    </xdr:from>
    <xdr:to>
      <xdr:col>10</xdr:col>
      <xdr:colOff>165100</xdr:colOff>
      <xdr:row>58</xdr:row>
      <xdr:rowOff>119200</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1968500" y="996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135727</xdr:rowOff>
    </xdr:from>
    <xdr:ext cx="59901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1719795" y="97369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7220</xdr:rowOff>
    </xdr:from>
    <xdr:to>
      <xdr:col>6</xdr:col>
      <xdr:colOff>38100</xdr:colOff>
      <xdr:row>58</xdr:row>
      <xdr:rowOff>108820</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079500" y="9951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125347</xdr:rowOff>
    </xdr:from>
    <xdr:ext cx="599010"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830795" y="97265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6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6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6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5" name="直線コネクタ 154">
          <a:extLst>
            <a:ext uri="{FF2B5EF4-FFF2-40B4-BE49-F238E27FC236}">
              <a16:creationId xmlns:a16="http://schemas.microsoft.com/office/drawing/2014/main" id="{00000000-0008-0000-0600-00009B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7" name="維持補修費グラフ枠">
          <a:extLst>
            <a:ext uri="{FF2B5EF4-FFF2-40B4-BE49-F238E27FC236}">
              <a16:creationId xmlns:a16="http://schemas.microsoft.com/office/drawing/2014/main" id="{00000000-0008-0000-0600-0000A7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21075</xdr:rowOff>
    </xdr:from>
    <xdr:to>
      <xdr:col>24</xdr:col>
      <xdr:colOff>62865</xdr:colOff>
      <xdr:row>79</xdr:row>
      <xdr:rowOff>32238</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flipV="1">
          <a:off x="4633595" y="12022575"/>
          <a:ext cx="1270" cy="15542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36065</xdr:rowOff>
    </xdr:from>
    <xdr:ext cx="378565" cy="259045"/>
    <xdr:sp macro="" textlink="">
      <xdr:nvSpPr>
        <xdr:cNvPr id="169" name="維持補修費最小値テキスト">
          <a:extLst>
            <a:ext uri="{FF2B5EF4-FFF2-40B4-BE49-F238E27FC236}">
              <a16:creationId xmlns:a16="http://schemas.microsoft.com/office/drawing/2014/main" id="{00000000-0008-0000-0600-0000A9000000}"/>
            </a:ext>
          </a:extLst>
        </xdr:cNvPr>
        <xdr:cNvSpPr txBox="1"/>
      </xdr:nvSpPr>
      <xdr:spPr>
        <a:xfrm>
          <a:off x="4686300" y="135806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32238</xdr:rowOff>
    </xdr:from>
    <xdr:to>
      <xdr:col>24</xdr:col>
      <xdr:colOff>152400</xdr:colOff>
      <xdr:row>79</xdr:row>
      <xdr:rowOff>32238</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4546600" y="135767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139202</xdr:rowOff>
    </xdr:from>
    <xdr:ext cx="534377" cy="259045"/>
    <xdr:sp macro="" textlink="">
      <xdr:nvSpPr>
        <xdr:cNvPr id="171" name="維持補修費最大値テキスト">
          <a:extLst>
            <a:ext uri="{FF2B5EF4-FFF2-40B4-BE49-F238E27FC236}">
              <a16:creationId xmlns:a16="http://schemas.microsoft.com/office/drawing/2014/main" id="{00000000-0008-0000-0600-0000AB000000}"/>
            </a:ext>
          </a:extLst>
        </xdr:cNvPr>
        <xdr:cNvSpPr txBox="1"/>
      </xdr:nvSpPr>
      <xdr:spPr>
        <a:xfrm>
          <a:off x="4686300" y="11797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21075</xdr:rowOff>
    </xdr:from>
    <xdr:to>
      <xdr:col>24</xdr:col>
      <xdr:colOff>152400</xdr:colOff>
      <xdr:row>70</xdr:row>
      <xdr:rowOff>21075</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2022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133814</xdr:rowOff>
    </xdr:from>
    <xdr:to>
      <xdr:col>24</xdr:col>
      <xdr:colOff>63500</xdr:colOff>
      <xdr:row>78</xdr:row>
      <xdr:rowOff>144824</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3797300" y="13506914"/>
          <a:ext cx="838200" cy="11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69163</xdr:rowOff>
    </xdr:from>
    <xdr:ext cx="534377" cy="259045"/>
    <xdr:sp macro="" textlink="">
      <xdr:nvSpPr>
        <xdr:cNvPr id="174" name="維持補修費平均値テキスト">
          <a:extLst>
            <a:ext uri="{FF2B5EF4-FFF2-40B4-BE49-F238E27FC236}">
              <a16:creationId xmlns:a16="http://schemas.microsoft.com/office/drawing/2014/main" id="{00000000-0008-0000-0600-0000AE000000}"/>
            </a:ext>
          </a:extLst>
        </xdr:cNvPr>
        <xdr:cNvSpPr txBox="1"/>
      </xdr:nvSpPr>
      <xdr:spPr>
        <a:xfrm>
          <a:off x="4686300" y="130993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46286</xdr:rowOff>
    </xdr:from>
    <xdr:to>
      <xdr:col>24</xdr:col>
      <xdr:colOff>114300</xdr:colOff>
      <xdr:row>77</xdr:row>
      <xdr:rowOff>147886</xdr:rowOff>
    </xdr:to>
    <xdr:sp macro="" textlink="">
      <xdr:nvSpPr>
        <xdr:cNvPr id="175" name="フローチャート: 判断 174">
          <a:extLst>
            <a:ext uri="{FF2B5EF4-FFF2-40B4-BE49-F238E27FC236}">
              <a16:creationId xmlns:a16="http://schemas.microsoft.com/office/drawing/2014/main" id="{00000000-0008-0000-0600-0000AF000000}"/>
            </a:ext>
          </a:extLst>
        </xdr:cNvPr>
        <xdr:cNvSpPr/>
      </xdr:nvSpPr>
      <xdr:spPr>
        <a:xfrm>
          <a:off x="4584700" y="13247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133814</xdr:rowOff>
    </xdr:from>
    <xdr:to>
      <xdr:col>19</xdr:col>
      <xdr:colOff>177800</xdr:colOff>
      <xdr:row>78</xdr:row>
      <xdr:rowOff>166808</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2908300" y="13506914"/>
          <a:ext cx="889000" cy="32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94386</xdr:rowOff>
    </xdr:from>
    <xdr:to>
      <xdr:col>20</xdr:col>
      <xdr:colOff>38100</xdr:colOff>
      <xdr:row>78</xdr:row>
      <xdr:rowOff>24536</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3746500" y="13296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41063</xdr:rowOff>
    </xdr:from>
    <xdr:ext cx="534377" cy="259045"/>
    <xdr:sp macro="" textlink="">
      <xdr:nvSpPr>
        <xdr:cNvPr id="178" name="テキスト ボックス 177">
          <a:extLst>
            <a:ext uri="{FF2B5EF4-FFF2-40B4-BE49-F238E27FC236}">
              <a16:creationId xmlns:a16="http://schemas.microsoft.com/office/drawing/2014/main" id="{00000000-0008-0000-0600-0000B2000000}"/>
            </a:ext>
          </a:extLst>
        </xdr:cNvPr>
        <xdr:cNvSpPr txBox="1"/>
      </xdr:nvSpPr>
      <xdr:spPr>
        <a:xfrm>
          <a:off x="3530111" y="13071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166808</xdr:rowOff>
    </xdr:from>
    <xdr:to>
      <xdr:col>15</xdr:col>
      <xdr:colOff>50800</xdr:colOff>
      <xdr:row>78</xdr:row>
      <xdr:rowOff>170732</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2019300" y="13539908"/>
          <a:ext cx="889000" cy="3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110350</xdr:rowOff>
    </xdr:from>
    <xdr:to>
      <xdr:col>15</xdr:col>
      <xdr:colOff>101600</xdr:colOff>
      <xdr:row>78</xdr:row>
      <xdr:rowOff>40500</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2857500" y="1331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57027</xdr:rowOff>
    </xdr:from>
    <xdr:ext cx="534377"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2641111" y="13087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170732</xdr:rowOff>
    </xdr:from>
    <xdr:to>
      <xdr:col>10</xdr:col>
      <xdr:colOff>114300</xdr:colOff>
      <xdr:row>79</xdr:row>
      <xdr:rowOff>2330</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1130300" y="13543832"/>
          <a:ext cx="8890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116027</xdr:rowOff>
    </xdr:from>
    <xdr:to>
      <xdr:col>10</xdr:col>
      <xdr:colOff>165100</xdr:colOff>
      <xdr:row>78</xdr:row>
      <xdr:rowOff>46177</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1968500" y="13317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62704</xdr:rowOff>
    </xdr:from>
    <xdr:ext cx="534377"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1752111" y="13092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140773</xdr:rowOff>
    </xdr:from>
    <xdr:to>
      <xdr:col>6</xdr:col>
      <xdr:colOff>38100</xdr:colOff>
      <xdr:row>78</xdr:row>
      <xdr:rowOff>70923</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079500" y="13342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87450</xdr:rowOff>
    </xdr:from>
    <xdr:ext cx="534377"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863111" y="13117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94024</xdr:rowOff>
    </xdr:from>
    <xdr:to>
      <xdr:col>24</xdr:col>
      <xdr:colOff>114300</xdr:colOff>
      <xdr:row>79</xdr:row>
      <xdr:rowOff>24174</xdr:rowOff>
    </xdr:to>
    <xdr:sp macro="" textlink="">
      <xdr:nvSpPr>
        <xdr:cNvPr id="192" name="楕円 191">
          <a:extLst>
            <a:ext uri="{FF2B5EF4-FFF2-40B4-BE49-F238E27FC236}">
              <a16:creationId xmlns:a16="http://schemas.microsoft.com/office/drawing/2014/main" id="{00000000-0008-0000-0600-0000C0000000}"/>
            </a:ext>
          </a:extLst>
        </xdr:cNvPr>
        <xdr:cNvSpPr/>
      </xdr:nvSpPr>
      <xdr:spPr>
        <a:xfrm>
          <a:off x="4584700" y="13467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8951</xdr:rowOff>
    </xdr:from>
    <xdr:ext cx="469744" cy="259045"/>
    <xdr:sp macro="" textlink="">
      <xdr:nvSpPr>
        <xdr:cNvPr id="193" name="維持補修費該当値テキスト">
          <a:extLst>
            <a:ext uri="{FF2B5EF4-FFF2-40B4-BE49-F238E27FC236}">
              <a16:creationId xmlns:a16="http://schemas.microsoft.com/office/drawing/2014/main" id="{00000000-0008-0000-0600-0000C1000000}"/>
            </a:ext>
          </a:extLst>
        </xdr:cNvPr>
        <xdr:cNvSpPr txBox="1"/>
      </xdr:nvSpPr>
      <xdr:spPr>
        <a:xfrm>
          <a:off x="4686300" y="13382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83014</xdr:rowOff>
    </xdr:from>
    <xdr:to>
      <xdr:col>20</xdr:col>
      <xdr:colOff>38100</xdr:colOff>
      <xdr:row>79</xdr:row>
      <xdr:rowOff>13164</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3746500" y="13456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4291</xdr:rowOff>
    </xdr:from>
    <xdr:ext cx="469744"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3562428" y="13548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116008</xdr:rowOff>
    </xdr:from>
    <xdr:to>
      <xdr:col>15</xdr:col>
      <xdr:colOff>101600</xdr:colOff>
      <xdr:row>79</xdr:row>
      <xdr:rowOff>46158</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2857500" y="13489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37285</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2673428" y="13581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119932</xdr:rowOff>
    </xdr:from>
    <xdr:to>
      <xdr:col>10</xdr:col>
      <xdr:colOff>165100</xdr:colOff>
      <xdr:row>79</xdr:row>
      <xdr:rowOff>50082</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1968500" y="13493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41209</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1784428" y="13585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122980</xdr:rowOff>
    </xdr:from>
    <xdr:to>
      <xdr:col>6</xdr:col>
      <xdr:colOff>38100</xdr:colOff>
      <xdr:row>79</xdr:row>
      <xdr:rowOff>53130</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079500" y="13496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44257</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895428" y="13588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137,031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0" name="テキスト ボックス 209">
          <a:extLst>
            <a:ext uri="{FF2B5EF4-FFF2-40B4-BE49-F238E27FC236}">
              <a16:creationId xmlns:a16="http://schemas.microsoft.com/office/drawing/2014/main" id="{00000000-0008-0000-0600-0000D2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a:extLst>
            <a:ext uri="{FF2B5EF4-FFF2-40B4-BE49-F238E27FC236}">
              <a16:creationId xmlns:a16="http://schemas.microsoft.com/office/drawing/2014/main" id="{00000000-0008-0000-06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75006</xdr:rowOff>
    </xdr:from>
    <xdr:to>
      <xdr:col>24</xdr:col>
      <xdr:colOff>62865</xdr:colOff>
      <xdr:row>99</xdr:row>
      <xdr:rowOff>35252</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flipV="1">
          <a:off x="4633595" y="15676956"/>
          <a:ext cx="1270" cy="13318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39079</xdr:rowOff>
    </xdr:from>
    <xdr:ext cx="534377" cy="259045"/>
    <xdr:sp macro="" textlink="">
      <xdr:nvSpPr>
        <xdr:cNvPr id="227" name="扶助費最小値テキスト">
          <a:extLst>
            <a:ext uri="{FF2B5EF4-FFF2-40B4-BE49-F238E27FC236}">
              <a16:creationId xmlns:a16="http://schemas.microsoft.com/office/drawing/2014/main" id="{00000000-0008-0000-0600-0000E3000000}"/>
            </a:ext>
          </a:extLst>
        </xdr:cNvPr>
        <xdr:cNvSpPr txBox="1"/>
      </xdr:nvSpPr>
      <xdr:spPr>
        <a:xfrm>
          <a:off x="4686300" y="17012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35252</xdr:rowOff>
    </xdr:from>
    <xdr:to>
      <xdr:col>24</xdr:col>
      <xdr:colOff>152400</xdr:colOff>
      <xdr:row>99</xdr:row>
      <xdr:rowOff>35252</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70088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21683</xdr:rowOff>
    </xdr:from>
    <xdr:ext cx="599010" cy="259045"/>
    <xdr:sp macro="" textlink="">
      <xdr:nvSpPr>
        <xdr:cNvPr id="229" name="扶助費最大値テキスト">
          <a:extLst>
            <a:ext uri="{FF2B5EF4-FFF2-40B4-BE49-F238E27FC236}">
              <a16:creationId xmlns:a16="http://schemas.microsoft.com/office/drawing/2014/main" id="{00000000-0008-0000-0600-0000E5000000}"/>
            </a:ext>
          </a:extLst>
        </xdr:cNvPr>
        <xdr:cNvSpPr txBox="1"/>
      </xdr:nvSpPr>
      <xdr:spPr>
        <a:xfrm>
          <a:off x="4686300" y="154521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75006</xdr:rowOff>
    </xdr:from>
    <xdr:to>
      <xdr:col>24</xdr:col>
      <xdr:colOff>152400</xdr:colOff>
      <xdr:row>91</xdr:row>
      <xdr:rowOff>75006</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56769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86055</xdr:rowOff>
    </xdr:from>
    <xdr:to>
      <xdr:col>24</xdr:col>
      <xdr:colOff>63500</xdr:colOff>
      <xdr:row>97</xdr:row>
      <xdr:rowOff>161882</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3797300" y="16716705"/>
          <a:ext cx="838200" cy="758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27142</xdr:rowOff>
    </xdr:from>
    <xdr:ext cx="534377" cy="259045"/>
    <xdr:sp macro="" textlink="">
      <xdr:nvSpPr>
        <xdr:cNvPr id="232" name="扶助費平均値テキスト">
          <a:extLst>
            <a:ext uri="{FF2B5EF4-FFF2-40B4-BE49-F238E27FC236}">
              <a16:creationId xmlns:a16="http://schemas.microsoft.com/office/drawing/2014/main" id="{00000000-0008-0000-0600-0000E8000000}"/>
            </a:ext>
          </a:extLst>
        </xdr:cNvPr>
        <xdr:cNvSpPr txBox="1"/>
      </xdr:nvSpPr>
      <xdr:spPr>
        <a:xfrm>
          <a:off x="4686300" y="164863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4265</xdr:rowOff>
    </xdr:from>
    <xdr:to>
      <xdr:col>24</xdr:col>
      <xdr:colOff>114300</xdr:colOff>
      <xdr:row>97</xdr:row>
      <xdr:rowOff>105865</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4584700" y="16634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161882</xdr:rowOff>
    </xdr:from>
    <xdr:to>
      <xdr:col>19</xdr:col>
      <xdr:colOff>177800</xdr:colOff>
      <xdr:row>98</xdr:row>
      <xdr:rowOff>71441</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2908300" y="16792532"/>
          <a:ext cx="889000" cy="81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47561</xdr:rowOff>
    </xdr:from>
    <xdr:to>
      <xdr:col>20</xdr:col>
      <xdr:colOff>38100</xdr:colOff>
      <xdr:row>97</xdr:row>
      <xdr:rowOff>149161</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3746500" y="16678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165688</xdr:rowOff>
    </xdr:from>
    <xdr:ext cx="534377" cy="259045"/>
    <xdr:sp macro="" textlink="">
      <xdr:nvSpPr>
        <xdr:cNvPr id="236" name="テキスト ボックス 235">
          <a:extLst>
            <a:ext uri="{FF2B5EF4-FFF2-40B4-BE49-F238E27FC236}">
              <a16:creationId xmlns:a16="http://schemas.microsoft.com/office/drawing/2014/main" id="{00000000-0008-0000-0600-0000EC000000}"/>
            </a:ext>
          </a:extLst>
        </xdr:cNvPr>
        <xdr:cNvSpPr txBox="1"/>
      </xdr:nvSpPr>
      <xdr:spPr>
        <a:xfrm>
          <a:off x="3530111" y="16453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126403</xdr:rowOff>
    </xdr:from>
    <xdr:to>
      <xdr:col>15</xdr:col>
      <xdr:colOff>50800</xdr:colOff>
      <xdr:row>98</xdr:row>
      <xdr:rowOff>71441</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2019300" y="16757053"/>
          <a:ext cx="889000" cy="116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88054</xdr:rowOff>
    </xdr:from>
    <xdr:to>
      <xdr:col>15</xdr:col>
      <xdr:colOff>101600</xdr:colOff>
      <xdr:row>98</xdr:row>
      <xdr:rowOff>18204</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2857500" y="16718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34731</xdr:rowOff>
    </xdr:from>
    <xdr:ext cx="534377"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2641111" y="16493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126403</xdr:rowOff>
    </xdr:from>
    <xdr:to>
      <xdr:col>10</xdr:col>
      <xdr:colOff>114300</xdr:colOff>
      <xdr:row>98</xdr:row>
      <xdr:rowOff>159458</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1130300" y="16757053"/>
          <a:ext cx="889000" cy="204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169032</xdr:rowOff>
    </xdr:from>
    <xdr:to>
      <xdr:col>10</xdr:col>
      <xdr:colOff>165100</xdr:colOff>
      <xdr:row>97</xdr:row>
      <xdr:rowOff>99182</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968500" y="16628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115709</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1752111" y="16403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11221</xdr:rowOff>
    </xdr:from>
    <xdr:to>
      <xdr:col>6</xdr:col>
      <xdr:colOff>38100</xdr:colOff>
      <xdr:row>98</xdr:row>
      <xdr:rowOff>112821</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079500" y="16813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129348</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863111" y="16588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35255</xdr:rowOff>
    </xdr:from>
    <xdr:to>
      <xdr:col>24</xdr:col>
      <xdr:colOff>114300</xdr:colOff>
      <xdr:row>97</xdr:row>
      <xdr:rowOff>136855</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4584700" y="16665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13682</xdr:rowOff>
    </xdr:from>
    <xdr:ext cx="534377" cy="259045"/>
    <xdr:sp macro="" textlink="">
      <xdr:nvSpPr>
        <xdr:cNvPr id="251" name="扶助費該当値テキスト">
          <a:extLst>
            <a:ext uri="{FF2B5EF4-FFF2-40B4-BE49-F238E27FC236}">
              <a16:creationId xmlns:a16="http://schemas.microsoft.com/office/drawing/2014/main" id="{00000000-0008-0000-0600-0000FB000000}"/>
            </a:ext>
          </a:extLst>
        </xdr:cNvPr>
        <xdr:cNvSpPr txBox="1"/>
      </xdr:nvSpPr>
      <xdr:spPr>
        <a:xfrm>
          <a:off x="4686300" y="16644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111082</xdr:rowOff>
    </xdr:from>
    <xdr:to>
      <xdr:col>20</xdr:col>
      <xdr:colOff>38100</xdr:colOff>
      <xdr:row>98</xdr:row>
      <xdr:rowOff>41232</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3746500" y="16741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32359</xdr:rowOff>
    </xdr:from>
    <xdr:ext cx="534377"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530111" y="16834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20641</xdr:rowOff>
    </xdr:from>
    <xdr:to>
      <xdr:col>15</xdr:col>
      <xdr:colOff>101600</xdr:colOff>
      <xdr:row>98</xdr:row>
      <xdr:rowOff>122241</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2857500" y="16822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113368</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2641111" y="16915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75603</xdr:rowOff>
    </xdr:from>
    <xdr:to>
      <xdr:col>10</xdr:col>
      <xdr:colOff>165100</xdr:colOff>
      <xdr:row>98</xdr:row>
      <xdr:rowOff>5753</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968500" y="16706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168330</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1752111" y="16798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108658</xdr:rowOff>
    </xdr:from>
    <xdr:to>
      <xdr:col>6</xdr:col>
      <xdr:colOff>38100</xdr:colOff>
      <xdr:row>99</xdr:row>
      <xdr:rowOff>38808</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079500" y="16910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29935</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863111" y="17003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44450</xdr:rowOff>
    </xdr:from>
    <xdr:to>
      <xdr:col>59</xdr:col>
      <xdr:colOff>50800</xdr:colOff>
      <xdr:row>39</xdr:row>
      <xdr:rowOff>44450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38</xdr:row>
      <xdr:rowOff>73677</xdr:rowOff>
    </xdr:from>
    <xdr:ext cx="595419"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008581" y="6588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補助費等グラフ枠">
          <a:extLst>
            <a:ext uri="{FF2B5EF4-FFF2-40B4-BE49-F238E27FC236}">
              <a16:creationId xmlns:a16="http://schemas.microsoft.com/office/drawing/2014/main" id="{00000000-0008-0000-06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40632</xdr:rowOff>
    </xdr:from>
    <xdr:to>
      <xdr:col>54</xdr:col>
      <xdr:colOff>189865</xdr:colOff>
      <xdr:row>39</xdr:row>
      <xdr:rowOff>128822</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flipV="1">
          <a:off x="10475595" y="5184132"/>
          <a:ext cx="1270" cy="1631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132649</xdr:rowOff>
    </xdr:from>
    <xdr:ext cx="534377" cy="259045"/>
    <xdr:sp macro="" textlink="">
      <xdr:nvSpPr>
        <xdr:cNvPr id="285" name="補助費等最小値テキスト">
          <a:extLst>
            <a:ext uri="{FF2B5EF4-FFF2-40B4-BE49-F238E27FC236}">
              <a16:creationId xmlns:a16="http://schemas.microsoft.com/office/drawing/2014/main" id="{00000000-0008-0000-0600-00001D010000}"/>
            </a:ext>
          </a:extLst>
        </xdr:cNvPr>
        <xdr:cNvSpPr txBox="1"/>
      </xdr:nvSpPr>
      <xdr:spPr>
        <a:xfrm>
          <a:off x="10528300" y="6819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77,855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128822</xdr:rowOff>
    </xdr:from>
    <xdr:to>
      <xdr:col>55</xdr:col>
      <xdr:colOff>88900</xdr:colOff>
      <xdr:row>39</xdr:row>
      <xdr:rowOff>128822</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10388600" y="6815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158759</xdr:rowOff>
    </xdr:from>
    <xdr:ext cx="599010" cy="259045"/>
    <xdr:sp macro="" textlink="">
      <xdr:nvSpPr>
        <xdr:cNvPr id="287" name="補助費等最大値テキスト">
          <a:extLst>
            <a:ext uri="{FF2B5EF4-FFF2-40B4-BE49-F238E27FC236}">
              <a16:creationId xmlns:a16="http://schemas.microsoft.com/office/drawing/2014/main" id="{00000000-0008-0000-0600-00001F010000}"/>
            </a:ext>
          </a:extLst>
        </xdr:cNvPr>
        <xdr:cNvSpPr txBox="1"/>
      </xdr:nvSpPr>
      <xdr:spPr>
        <a:xfrm>
          <a:off x="10528300" y="49593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506,002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40632</xdr:rowOff>
    </xdr:from>
    <xdr:to>
      <xdr:col>55</xdr:col>
      <xdr:colOff>88900</xdr:colOff>
      <xdr:row>30</xdr:row>
      <xdr:rowOff>40632</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5184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32086</xdr:rowOff>
    </xdr:from>
    <xdr:to>
      <xdr:col>55</xdr:col>
      <xdr:colOff>0</xdr:colOff>
      <xdr:row>39</xdr:row>
      <xdr:rowOff>83640</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flipV="1">
          <a:off x="9639300" y="6718636"/>
          <a:ext cx="838200" cy="51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62293</xdr:rowOff>
    </xdr:from>
    <xdr:ext cx="599010" cy="259045"/>
    <xdr:sp macro="" textlink="">
      <xdr:nvSpPr>
        <xdr:cNvPr id="290" name="補助費等平均値テキスト">
          <a:extLst>
            <a:ext uri="{FF2B5EF4-FFF2-40B4-BE49-F238E27FC236}">
              <a16:creationId xmlns:a16="http://schemas.microsoft.com/office/drawing/2014/main" id="{00000000-0008-0000-0600-000022010000}"/>
            </a:ext>
          </a:extLst>
        </xdr:cNvPr>
        <xdr:cNvSpPr txBox="1"/>
      </xdr:nvSpPr>
      <xdr:spPr>
        <a:xfrm>
          <a:off x="10528300" y="623449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177,988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39416</xdr:rowOff>
    </xdr:from>
    <xdr:to>
      <xdr:col>55</xdr:col>
      <xdr:colOff>50800</xdr:colOff>
      <xdr:row>37</xdr:row>
      <xdr:rowOff>141016</xdr:rowOff>
    </xdr:to>
    <xdr:sp macro="" textlink="">
      <xdr:nvSpPr>
        <xdr:cNvPr id="291" name="フローチャート: 判断 290">
          <a:extLst>
            <a:ext uri="{FF2B5EF4-FFF2-40B4-BE49-F238E27FC236}">
              <a16:creationId xmlns:a16="http://schemas.microsoft.com/office/drawing/2014/main" id="{00000000-0008-0000-0600-000023010000}"/>
            </a:ext>
          </a:extLst>
        </xdr:cNvPr>
        <xdr:cNvSpPr/>
      </xdr:nvSpPr>
      <xdr:spPr>
        <a:xfrm>
          <a:off x="10426700" y="6383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71307</xdr:rowOff>
    </xdr:from>
    <xdr:to>
      <xdr:col>50</xdr:col>
      <xdr:colOff>114300</xdr:colOff>
      <xdr:row>39</xdr:row>
      <xdr:rowOff>83640</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8750300" y="6757857"/>
          <a:ext cx="889000" cy="12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111619</xdr:rowOff>
    </xdr:from>
    <xdr:to>
      <xdr:col>50</xdr:col>
      <xdr:colOff>165100</xdr:colOff>
      <xdr:row>38</xdr:row>
      <xdr:rowOff>41770</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9588500" y="645526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36</xdr:row>
      <xdr:rowOff>58296</xdr:rowOff>
    </xdr:from>
    <xdr:ext cx="599010" cy="259045"/>
    <xdr:sp macro="" textlink="">
      <xdr:nvSpPr>
        <xdr:cNvPr id="294" name="テキスト ボックス 293">
          <a:extLst>
            <a:ext uri="{FF2B5EF4-FFF2-40B4-BE49-F238E27FC236}">
              <a16:creationId xmlns:a16="http://schemas.microsoft.com/office/drawing/2014/main" id="{00000000-0008-0000-0600-000026010000}"/>
            </a:ext>
          </a:extLst>
        </xdr:cNvPr>
        <xdr:cNvSpPr txBox="1"/>
      </xdr:nvSpPr>
      <xdr:spPr>
        <a:xfrm>
          <a:off x="9339795" y="62304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71307</xdr:rowOff>
    </xdr:from>
    <xdr:to>
      <xdr:col>45</xdr:col>
      <xdr:colOff>177800</xdr:colOff>
      <xdr:row>39</xdr:row>
      <xdr:rowOff>137193</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7861300" y="6757857"/>
          <a:ext cx="889000" cy="65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143132</xdr:rowOff>
    </xdr:from>
    <xdr:to>
      <xdr:col>46</xdr:col>
      <xdr:colOff>38100</xdr:colOff>
      <xdr:row>38</xdr:row>
      <xdr:rowOff>73282</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8699500" y="6486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36</xdr:row>
      <xdr:rowOff>89809</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8450795" y="62620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21514</xdr:rowOff>
    </xdr:from>
    <xdr:to>
      <xdr:col>41</xdr:col>
      <xdr:colOff>50800</xdr:colOff>
      <xdr:row>39</xdr:row>
      <xdr:rowOff>137193</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6972300" y="6365164"/>
          <a:ext cx="889000" cy="458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13695</xdr:rowOff>
    </xdr:from>
    <xdr:to>
      <xdr:col>41</xdr:col>
      <xdr:colOff>101600</xdr:colOff>
      <xdr:row>38</xdr:row>
      <xdr:rowOff>115295</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7810500" y="6528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36</xdr:row>
      <xdr:rowOff>131822</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7561795" y="63040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167157</xdr:rowOff>
    </xdr:from>
    <xdr:to>
      <xdr:col>36</xdr:col>
      <xdr:colOff>165100</xdr:colOff>
      <xdr:row>36</xdr:row>
      <xdr:rowOff>97307</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6921500" y="6167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34</xdr:row>
      <xdr:rowOff>113834</xdr:rowOff>
    </xdr:from>
    <xdr:ext cx="59901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6672795" y="59431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152736</xdr:rowOff>
    </xdr:from>
    <xdr:to>
      <xdr:col>55</xdr:col>
      <xdr:colOff>50800</xdr:colOff>
      <xdr:row>39</xdr:row>
      <xdr:rowOff>82886</xdr:rowOff>
    </xdr:to>
    <xdr:sp macro="" textlink="">
      <xdr:nvSpPr>
        <xdr:cNvPr id="308" name="楕円 307">
          <a:extLst>
            <a:ext uri="{FF2B5EF4-FFF2-40B4-BE49-F238E27FC236}">
              <a16:creationId xmlns:a16="http://schemas.microsoft.com/office/drawing/2014/main" id="{00000000-0008-0000-0600-000034010000}"/>
            </a:ext>
          </a:extLst>
        </xdr:cNvPr>
        <xdr:cNvSpPr/>
      </xdr:nvSpPr>
      <xdr:spPr>
        <a:xfrm>
          <a:off x="10426700" y="6667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67663</xdr:rowOff>
    </xdr:from>
    <xdr:ext cx="599010" cy="259045"/>
    <xdr:sp macro="" textlink="">
      <xdr:nvSpPr>
        <xdr:cNvPr id="309" name="補助費等該当値テキスト">
          <a:extLst>
            <a:ext uri="{FF2B5EF4-FFF2-40B4-BE49-F238E27FC236}">
              <a16:creationId xmlns:a16="http://schemas.microsoft.com/office/drawing/2014/main" id="{00000000-0008-0000-0600-000035010000}"/>
            </a:ext>
          </a:extLst>
        </xdr:cNvPr>
        <xdr:cNvSpPr txBox="1"/>
      </xdr:nvSpPr>
      <xdr:spPr>
        <a:xfrm>
          <a:off x="10528300" y="65827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32840</xdr:rowOff>
    </xdr:from>
    <xdr:to>
      <xdr:col>50</xdr:col>
      <xdr:colOff>165100</xdr:colOff>
      <xdr:row>39</xdr:row>
      <xdr:rowOff>134440</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9588500" y="6719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39</xdr:row>
      <xdr:rowOff>125567</xdr:rowOff>
    </xdr:from>
    <xdr:ext cx="534377"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372111" y="6812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39</xdr:row>
      <xdr:rowOff>20507</xdr:rowOff>
    </xdr:from>
    <xdr:to>
      <xdr:col>46</xdr:col>
      <xdr:colOff>38100</xdr:colOff>
      <xdr:row>39</xdr:row>
      <xdr:rowOff>122107</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8699500" y="6707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39</xdr:row>
      <xdr:rowOff>113234</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8483111" y="6799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39</xdr:row>
      <xdr:rowOff>86393</xdr:rowOff>
    </xdr:from>
    <xdr:to>
      <xdr:col>41</xdr:col>
      <xdr:colOff>101600</xdr:colOff>
      <xdr:row>40</xdr:row>
      <xdr:rowOff>16543</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7810500" y="6772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40</xdr:row>
      <xdr:rowOff>7670</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7594111" y="6865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142164</xdr:rowOff>
    </xdr:from>
    <xdr:to>
      <xdr:col>36</xdr:col>
      <xdr:colOff>165100</xdr:colOff>
      <xdr:row>37</xdr:row>
      <xdr:rowOff>72314</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6921500" y="6314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37</xdr:row>
      <xdr:rowOff>63441</xdr:rowOff>
    </xdr:from>
    <xdr:ext cx="59901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6672795" y="64070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54627</xdr:rowOff>
    </xdr:from>
    <xdr:ext cx="685572"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5918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111777</xdr:rowOff>
    </xdr:from>
    <xdr:ext cx="685572"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168927</xdr:rowOff>
    </xdr:from>
    <xdr:ext cx="685572"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普通建設事業費グラフ枠">
          <a:extLst>
            <a:ext uri="{FF2B5EF4-FFF2-40B4-BE49-F238E27FC236}">
              <a16:creationId xmlns:a16="http://schemas.microsoft.com/office/drawing/2014/main" id="{00000000-0008-0000-0600-000052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121846</xdr:rowOff>
    </xdr:from>
    <xdr:to>
      <xdr:col>54</xdr:col>
      <xdr:colOff>189865</xdr:colOff>
      <xdr:row>58</xdr:row>
      <xdr:rowOff>135971</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flipV="1">
          <a:off x="10475595" y="8865796"/>
          <a:ext cx="1270" cy="12142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139798</xdr:rowOff>
    </xdr:from>
    <xdr:ext cx="469744" cy="259045"/>
    <xdr:sp macro="" textlink="">
      <xdr:nvSpPr>
        <xdr:cNvPr id="340" name="普通建設事業費最小値テキスト">
          <a:extLst>
            <a:ext uri="{FF2B5EF4-FFF2-40B4-BE49-F238E27FC236}">
              <a16:creationId xmlns:a16="http://schemas.microsoft.com/office/drawing/2014/main" id="{00000000-0008-0000-0600-000054010000}"/>
            </a:ext>
          </a:extLst>
        </xdr:cNvPr>
        <xdr:cNvSpPr txBox="1"/>
      </xdr:nvSpPr>
      <xdr:spPr>
        <a:xfrm>
          <a:off x="10528300" y="10083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135971</xdr:rowOff>
    </xdr:from>
    <xdr:to>
      <xdr:col>55</xdr:col>
      <xdr:colOff>88900</xdr:colOff>
      <xdr:row>58</xdr:row>
      <xdr:rowOff>135971</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10388600" y="10080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68523</xdr:rowOff>
    </xdr:from>
    <xdr:ext cx="690189" cy="259045"/>
    <xdr:sp macro="" textlink="">
      <xdr:nvSpPr>
        <xdr:cNvPr id="342" name="普通建設事業費最大値テキスト">
          <a:extLst>
            <a:ext uri="{FF2B5EF4-FFF2-40B4-BE49-F238E27FC236}">
              <a16:creationId xmlns:a16="http://schemas.microsoft.com/office/drawing/2014/main" id="{00000000-0008-0000-0600-000056010000}"/>
            </a:ext>
          </a:extLst>
        </xdr:cNvPr>
        <xdr:cNvSpPr txBox="1"/>
      </xdr:nvSpPr>
      <xdr:spPr>
        <a:xfrm>
          <a:off x="10528300" y="864102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2,664,051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121846</xdr:rowOff>
    </xdr:from>
    <xdr:to>
      <xdr:col>55</xdr:col>
      <xdr:colOff>88900</xdr:colOff>
      <xdr:row>51</xdr:row>
      <xdr:rowOff>121846</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10388600" y="8865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110457</xdr:rowOff>
    </xdr:from>
    <xdr:to>
      <xdr:col>55</xdr:col>
      <xdr:colOff>0</xdr:colOff>
      <xdr:row>58</xdr:row>
      <xdr:rowOff>115350</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flipV="1">
          <a:off x="9639300" y="10054557"/>
          <a:ext cx="838200" cy="48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35775</xdr:rowOff>
    </xdr:from>
    <xdr:ext cx="599010" cy="259045"/>
    <xdr:sp macro="" textlink="">
      <xdr:nvSpPr>
        <xdr:cNvPr id="345" name="普通建設事業費平均値テキスト">
          <a:extLst>
            <a:ext uri="{FF2B5EF4-FFF2-40B4-BE49-F238E27FC236}">
              <a16:creationId xmlns:a16="http://schemas.microsoft.com/office/drawing/2014/main" id="{00000000-0008-0000-0600-000059010000}"/>
            </a:ext>
          </a:extLst>
        </xdr:cNvPr>
        <xdr:cNvSpPr txBox="1"/>
      </xdr:nvSpPr>
      <xdr:spPr>
        <a:xfrm>
          <a:off x="10528300" y="980842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12898</xdr:rowOff>
    </xdr:from>
    <xdr:to>
      <xdr:col>55</xdr:col>
      <xdr:colOff>50800</xdr:colOff>
      <xdr:row>58</xdr:row>
      <xdr:rowOff>114498</xdr:rowOff>
    </xdr:to>
    <xdr:sp macro="" textlink="">
      <xdr:nvSpPr>
        <xdr:cNvPr id="346" name="フローチャート: 判断 345">
          <a:extLst>
            <a:ext uri="{FF2B5EF4-FFF2-40B4-BE49-F238E27FC236}">
              <a16:creationId xmlns:a16="http://schemas.microsoft.com/office/drawing/2014/main" id="{00000000-0008-0000-0600-00005A010000}"/>
            </a:ext>
          </a:extLst>
        </xdr:cNvPr>
        <xdr:cNvSpPr/>
      </xdr:nvSpPr>
      <xdr:spPr>
        <a:xfrm>
          <a:off x="10426700" y="9956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88463</xdr:rowOff>
    </xdr:from>
    <xdr:to>
      <xdr:col>50</xdr:col>
      <xdr:colOff>114300</xdr:colOff>
      <xdr:row>58</xdr:row>
      <xdr:rowOff>115350</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8750300" y="10032563"/>
          <a:ext cx="889000" cy="26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13379</xdr:rowOff>
    </xdr:from>
    <xdr:to>
      <xdr:col>50</xdr:col>
      <xdr:colOff>165100</xdr:colOff>
      <xdr:row>58</xdr:row>
      <xdr:rowOff>114979</xdr:rowOff>
    </xdr:to>
    <xdr:sp macro="" textlink="">
      <xdr:nvSpPr>
        <xdr:cNvPr id="348" name="フローチャート: 判断 347">
          <a:extLst>
            <a:ext uri="{FF2B5EF4-FFF2-40B4-BE49-F238E27FC236}">
              <a16:creationId xmlns:a16="http://schemas.microsoft.com/office/drawing/2014/main" id="{00000000-0008-0000-0600-00005C010000}"/>
            </a:ext>
          </a:extLst>
        </xdr:cNvPr>
        <xdr:cNvSpPr/>
      </xdr:nvSpPr>
      <xdr:spPr>
        <a:xfrm>
          <a:off x="9588500" y="9957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131506</xdr:rowOff>
    </xdr:from>
    <xdr:ext cx="599010" cy="259045"/>
    <xdr:sp macro="" textlink="">
      <xdr:nvSpPr>
        <xdr:cNvPr id="349" name="テキスト ボックス 348">
          <a:extLst>
            <a:ext uri="{FF2B5EF4-FFF2-40B4-BE49-F238E27FC236}">
              <a16:creationId xmlns:a16="http://schemas.microsoft.com/office/drawing/2014/main" id="{00000000-0008-0000-0600-00005D010000}"/>
            </a:ext>
          </a:extLst>
        </xdr:cNvPr>
        <xdr:cNvSpPr txBox="1"/>
      </xdr:nvSpPr>
      <xdr:spPr>
        <a:xfrm>
          <a:off x="9339795" y="97327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88463</xdr:rowOff>
    </xdr:from>
    <xdr:to>
      <xdr:col>45</xdr:col>
      <xdr:colOff>177800</xdr:colOff>
      <xdr:row>58</xdr:row>
      <xdr:rowOff>110817</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7861300" y="10032563"/>
          <a:ext cx="889000" cy="22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21981</xdr:rowOff>
    </xdr:from>
    <xdr:to>
      <xdr:col>46</xdr:col>
      <xdr:colOff>38100</xdr:colOff>
      <xdr:row>58</xdr:row>
      <xdr:rowOff>123581</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8699500" y="9966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140108</xdr:rowOff>
    </xdr:from>
    <xdr:ext cx="599010"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8450795" y="97413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83265</xdr:rowOff>
    </xdr:from>
    <xdr:to>
      <xdr:col>41</xdr:col>
      <xdr:colOff>50800</xdr:colOff>
      <xdr:row>58</xdr:row>
      <xdr:rowOff>110817</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6972300" y="10027365"/>
          <a:ext cx="889000" cy="27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25622</xdr:rowOff>
    </xdr:from>
    <xdr:to>
      <xdr:col>41</xdr:col>
      <xdr:colOff>101600</xdr:colOff>
      <xdr:row>58</xdr:row>
      <xdr:rowOff>127222</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7810500" y="9969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143749</xdr:rowOff>
    </xdr:from>
    <xdr:ext cx="599010"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7561795" y="97449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31571</xdr:rowOff>
    </xdr:from>
    <xdr:to>
      <xdr:col>36</xdr:col>
      <xdr:colOff>165100</xdr:colOff>
      <xdr:row>58</xdr:row>
      <xdr:rowOff>133171</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6921500" y="9975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149698</xdr:rowOff>
    </xdr:from>
    <xdr:ext cx="599010"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6672795" y="97508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59657</xdr:rowOff>
    </xdr:from>
    <xdr:to>
      <xdr:col>55</xdr:col>
      <xdr:colOff>50800</xdr:colOff>
      <xdr:row>58</xdr:row>
      <xdr:rowOff>161257</xdr:rowOff>
    </xdr:to>
    <xdr:sp macro="" textlink="">
      <xdr:nvSpPr>
        <xdr:cNvPr id="363" name="楕円 362">
          <a:extLst>
            <a:ext uri="{FF2B5EF4-FFF2-40B4-BE49-F238E27FC236}">
              <a16:creationId xmlns:a16="http://schemas.microsoft.com/office/drawing/2014/main" id="{00000000-0008-0000-0600-00006B010000}"/>
            </a:ext>
          </a:extLst>
        </xdr:cNvPr>
        <xdr:cNvSpPr/>
      </xdr:nvSpPr>
      <xdr:spPr>
        <a:xfrm>
          <a:off x="10426700" y="10003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162775</xdr:rowOff>
    </xdr:from>
    <xdr:ext cx="534377" cy="259045"/>
    <xdr:sp macro="" textlink="">
      <xdr:nvSpPr>
        <xdr:cNvPr id="364" name="普通建設事業費該当値テキスト">
          <a:extLst>
            <a:ext uri="{FF2B5EF4-FFF2-40B4-BE49-F238E27FC236}">
              <a16:creationId xmlns:a16="http://schemas.microsoft.com/office/drawing/2014/main" id="{00000000-0008-0000-0600-00006C010000}"/>
            </a:ext>
          </a:extLst>
        </xdr:cNvPr>
        <xdr:cNvSpPr txBox="1"/>
      </xdr:nvSpPr>
      <xdr:spPr>
        <a:xfrm>
          <a:off x="10528300" y="9935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64550</xdr:rowOff>
    </xdr:from>
    <xdr:to>
      <xdr:col>50</xdr:col>
      <xdr:colOff>165100</xdr:colOff>
      <xdr:row>58</xdr:row>
      <xdr:rowOff>166150</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9588500" y="10008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157277</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9372111" y="10101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37663</xdr:rowOff>
    </xdr:from>
    <xdr:to>
      <xdr:col>46</xdr:col>
      <xdr:colOff>38100</xdr:colOff>
      <xdr:row>58</xdr:row>
      <xdr:rowOff>139263</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8699500" y="9981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130390</xdr:rowOff>
    </xdr:from>
    <xdr:ext cx="59901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8450795" y="100744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60017</xdr:rowOff>
    </xdr:from>
    <xdr:to>
      <xdr:col>41</xdr:col>
      <xdr:colOff>101600</xdr:colOff>
      <xdr:row>58</xdr:row>
      <xdr:rowOff>161617</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7810500" y="10004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152744</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7594111" y="10096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32465</xdr:rowOff>
    </xdr:from>
    <xdr:to>
      <xdr:col>36</xdr:col>
      <xdr:colOff>165100</xdr:colOff>
      <xdr:row>58</xdr:row>
      <xdr:rowOff>134065</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6921500" y="9976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125192</xdr:rowOff>
    </xdr:from>
    <xdr:ext cx="59901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6672795" y="100692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a:extLst>
            <a:ext uri="{FF2B5EF4-FFF2-40B4-BE49-F238E27FC236}">
              <a16:creationId xmlns:a16="http://schemas.microsoft.com/office/drawing/2014/main" id="{00000000-0008-0000-0600-000075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a:extLst>
            <a:ext uri="{FF2B5EF4-FFF2-40B4-BE49-F238E27FC236}">
              <a16:creationId xmlns:a16="http://schemas.microsoft.com/office/drawing/2014/main" id="{00000000-0008-0000-0600-00007E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75</xdr:row>
      <xdr:rowOff>54627</xdr:rowOff>
    </xdr:from>
    <xdr:ext cx="685572"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5918428" y="1291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72</xdr:row>
      <xdr:rowOff>111777</xdr:rowOff>
    </xdr:from>
    <xdr:ext cx="685572"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5918428" y="1245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168927</xdr:rowOff>
    </xdr:from>
    <xdr:ext cx="685572"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5918428" y="1199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普通建設事業費 （ うち新規整備　）グラフ枠">
          <a:extLst>
            <a:ext uri="{FF2B5EF4-FFF2-40B4-BE49-F238E27FC236}">
              <a16:creationId xmlns:a16="http://schemas.microsoft.com/office/drawing/2014/main" id="{00000000-0008-0000-0600-000089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140091</xdr:rowOff>
    </xdr:from>
    <xdr:to>
      <xdr:col>54</xdr:col>
      <xdr:colOff>189865</xdr:colOff>
      <xdr:row>78</xdr:row>
      <xdr:rowOff>139700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flipV="1">
          <a:off x="10475595" y="12313041"/>
          <a:ext cx="1270" cy="11997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166448</xdr:rowOff>
    </xdr:from>
    <xdr:ext cx="249299" cy="259045"/>
    <xdr:sp macro="" textlink="">
      <xdr:nvSpPr>
        <xdr:cNvPr id="395" name="普通建設事業費 （ うち新規整備　）最小値テキスト">
          <a:extLst>
            <a:ext uri="{FF2B5EF4-FFF2-40B4-BE49-F238E27FC236}">
              <a16:creationId xmlns:a16="http://schemas.microsoft.com/office/drawing/2014/main" id="{00000000-0008-0000-0600-00008B010000}"/>
            </a:ext>
          </a:extLst>
        </xdr:cNvPr>
        <xdr:cNvSpPr txBox="1"/>
      </xdr:nvSpPr>
      <xdr:spPr>
        <a:xfrm>
          <a:off x="10528300" y="1353954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86768</xdr:rowOff>
    </xdr:from>
    <xdr:ext cx="690189" cy="259045"/>
    <xdr:sp macro="" textlink="">
      <xdr:nvSpPr>
        <xdr:cNvPr id="397" name="普通建設事業費 （ うち新規整備　）最大値テキスト">
          <a:extLst>
            <a:ext uri="{FF2B5EF4-FFF2-40B4-BE49-F238E27FC236}">
              <a16:creationId xmlns:a16="http://schemas.microsoft.com/office/drawing/2014/main" id="{00000000-0008-0000-0600-00008D010000}"/>
            </a:ext>
          </a:extLst>
        </xdr:cNvPr>
        <xdr:cNvSpPr txBox="1"/>
      </xdr:nvSpPr>
      <xdr:spPr>
        <a:xfrm>
          <a:off x="10528300" y="1208826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2,624,144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140091</xdr:rowOff>
    </xdr:from>
    <xdr:to>
      <xdr:col>55</xdr:col>
      <xdr:colOff>88900</xdr:colOff>
      <xdr:row>71</xdr:row>
      <xdr:rowOff>140091</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10388600" y="123130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130761</xdr:rowOff>
    </xdr:from>
    <xdr:to>
      <xdr:col>55</xdr:col>
      <xdr:colOff>0</xdr:colOff>
      <xdr:row>78</xdr:row>
      <xdr:rowOff>135018</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9639300" y="13503861"/>
          <a:ext cx="838200" cy="4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83898</xdr:rowOff>
    </xdr:from>
    <xdr:ext cx="534377" cy="259045"/>
    <xdr:sp macro="" textlink="">
      <xdr:nvSpPr>
        <xdr:cNvPr id="400" name="普通建設事業費 （ うち新規整備　）平均値テキスト">
          <a:extLst>
            <a:ext uri="{FF2B5EF4-FFF2-40B4-BE49-F238E27FC236}">
              <a16:creationId xmlns:a16="http://schemas.microsoft.com/office/drawing/2014/main" id="{00000000-0008-0000-0600-000090010000}"/>
            </a:ext>
          </a:extLst>
        </xdr:cNvPr>
        <xdr:cNvSpPr txBox="1"/>
      </xdr:nvSpPr>
      <xdr:spPr>
        <a:xfrm>
          <a:off x="10528300" y="132855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61021</xdr:rowOff>
    </xdr:from>
    <xdr:to>
      <xdr:col>55</xdr:col>
      <xdr:colOff>50800</xdr:colOff>
      <xdr:row>78</xdr:row>
      <xdr:rowOff>162621</xdr:rowOff>
    </xdr:to>
    <xdr:sp macro="" textlink="">
      <xdr:nvSpPr>
        <xdr:cNvPr id="401" name="フローチャート: 判断 400">
          <a:extLst>
            <a:ext uri="{FF2B5EF4-FFF2-40B4-BE49-F238E27FC236}">
              <a16:creationId xmlns:a16="http://schemas.microsoft.com/office/drawing/2014/main" id="{00000000-0008-0000-0600-000091010000}"/>
            </a:ext>
          </a:extLst>
        </xdr:cNvPr>
        <xdr:cNvSpPr/>
      </xdr:nvSpPr>
      <xdr:spPr>
        <a:xfrm>
          <a:off x="10426700" y="13434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107217</xdr:rowOff>
    </xdr:from>
    <xdr:to>
      <xdr:col>50</xdr:col>
      <xdr:colOff>114300</xdr:colOff>
      <xdr:row>78</xdr:row>
      <xdr:rowOff>135018</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8750300" y="13480317"/>
          <a:ext cx="889000" cy="27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60468</xdr:rowOff>
    </xdr:from>
    <xdr:to>
      <xdr:col>50</xdr:col>
      <xdr:colOff>165100</xdr:colOff>
      <xdr:row>78</xdr:row>
      <xdr:rowOff>162068</xdr:rowOff>
    </xdr:to>
    <xdr:sp macro="" textlink="">
      <xdr:nvSpPr>
        <xdr:cNvPr id="403" name="フローチャート: 判断 402">
          <a:extLst>
            <a:ext uri="{FF2B5EF4-FFF2-40B4-BE49-F238E27FC236}">
              <a16:creationId xmlns:a16="http://schemas.microsoft.com/office/drawing/2014/main" id="{00000000-0008-0000-0600-000093010000}"/>
            </a:ext>
          </a:extLst>
        </xdr:cNvPr>
        <xdr:cNvSpPr/>
      </xdr:nvSpPr>
      <xdr:spPr>
        <a:xfrm>
          <a:off x="9588500" y="13433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7145</xdr:rowOff>
    </xdr:from>
    <xdr:ext cx="534377" cy="259045"/>
    <xdr:sp macro="" textlink="">
      <xdr:nvSpPr>
        <xdr:cNvPr id="404" name="テキスト ボックス 403">
          <a:extLst>
            <a:ext uri="{FF2B5EF4-FFF2-40B4-BE49-F238E27FC236}">
              <a16:creationId xmlns:a16="http://schemas.microsoft.com/office/drawing/2014/main" id="{00000000-0008-0000-0600-000094010000}"/>
            </a:ext>
          </a:extLst>
        </xdr:cNvPr>
        <xdr:cNvSpPr txBox="1"/>
      </xdr:nvSpPr>
      <xdr:spPr>
        <a:xfrm>
          <a:off x="9372111" y="13208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107217</xdr:rowOff>
    </xdr:from>
    <xdr:to>
      <xdr:col>45</xdr:col>
      <xdr:colOff>177800</xdr:colOff>
      <xdr:row>78</xdr:row>
      <xdr:rowOff>122445</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flipV="1">
          <a:off x="7861300" y="13480317"/>
          <a:ext cx="889000" cy="15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63246</xdr:rowOff>
    </xdr:from>
    <xdr:to>
      <xdr:col>46</xdr:col>
      <xdr:colOff>38100</xdr:colOff>
      <xdr:row>78</xdr:row>
      <xdr:rowOff>164846</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8699500" y="13436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155973</xdr:rowOff>
    </xdr:from>
    <xdr:ext cx="534377"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8483111" y="13529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102437</xdr:rowOff>
    </xdr:from>
    <xdr:to>
      <xdr:col>41</xdr:col>
      <xdr:colOff>50800</xdr:colOff>
      <xdr:row>78</xdr:row>
      <xdr:rowOff>122445</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6972300" y="13475537"/>
          <a:ext cx="889000" cy="20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69791</xdr:rowOff>
    </xdr:from>
    <xdr:to>
      <xdr:col>41</xdr:col>
      <xdr:colOff>101600</xdr:colOff>
      <xdr:row>78</xdr:row>
      <xdr:rowOff>171391</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7810500" y="13442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16468</xdr:rowOff>
    </xdr:from>
    <xdr:ext cx="534377"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7594111" y="13218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41,795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71045</xdr:rowOff>
    </xdr:from>
    <xdr:to>
      <xdr:col>36</xdr:col>
      <xdr:colOff>165100</xdr:colOff>
      <xdr:row>79</xdr:row>
      <xdr:rowOff>1195</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6921500" y="13444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163772</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6705111" y="13536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79961</xdr:rowOff>
    </xdr:from>
    <xdr:to>
      <xdr:col>55</xdr:col>
      <xdr:colOff>50800</xdr:colOff>
      <xdr:row>79</xdr:row>
      <xdr:rowOff>10111</xdr:rowOff>
    </xdr:to>
    <xdr:sp macro="" textlink="">
      <xdr:nvSpPr>
        <xdr:cNvPr id="418" name="楕円 417">
          <a:extLst>
            <a:ext uri="{FF2B5EF4-FFF2-40B4-BE49-F238E27FC236}">
              <a16:creationId xmlns:a16="http://schemas.microsoft.com/office/drawing/2014/main" id="{00000000-0008-0000-0600-0000A2010000}"/>
            </a:ext>
          </a:extLst>
        </xdr:cNvPr>
        <xdr:cNvSpPr/>
      </xdr:nvSpPr>
      <xdr:spPr>
        <a:xfrm>
          <a:off x="10426700" y="13453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39448</xdr:rowOff>
    </xdr:from>
    <xdr:ext cx="534377" cy="259045"/>
    <xdr:sp macro="" textlink="">
      <xdr:nvSpPr>
        <xdr:cNvPr id="419" name="普通建設事業費 （ うち新規整備　）該当値テキスト">
          <a:extLst>
            <a:ext uri="{FF2B5EF4-FFF2-40B4-BE49-F238E27FC236}">
              <a16:creationId xmlns:a16="http://schemas.microsoft.com/office/drawing/2014/main" id="{00000000-0008-0000-0600-0000A3010000}"/>
            </a:ext>
          </a:extLst>
        </xdr:cNvPr>
        <xdr:cNvSpPr txBox="1"/>
      </xdr:nvSpPr>
      <xdr:spPr>
        <a:xfrm>
          <a:off x="10528300" y="13412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84218</xdr:rowOff>
    </xdr:from>
    <xdr:to>
      <xdr:col>50</xdr:col>
      <xdr:colOff>165100</xdr:colOff>
      <xdr:row>79</xdr:row>
      <xdr:rowOff>14368</xdr:rowOff>
    </xdr:to>
    <xdr:sp macro="" textlink="">
      <xdr:nvSpPr>
        <xdr:cNvPr id="420" name="楕円 419">
          <a:extLst>
            <a:ext uri="{FF2B5EF4-FFF2-40B4-BE49-F238E27FC236}">
              <a16:creationId xmlns:a16="http://schemas.microsoft.com/office/drawing/2014/main" id="{00000000-0008-0000-0600-0000A4010000}"/>
            </a:ext>
          </a:extLst>
        </xdr:cNvPr>
        <xdr:cNvSpPr/>
      </xdr:nvSpPr>
      <xdr:spPr>
        <a:xfrm>
          <a:off x="9588500" y="13457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5495</xdr:rowOff>
    </xdr:from>
    <xdr:ext cx="534377"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9372111" y="13550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56417</xdr:rowOff>
    </xdr:from>
    <xdr:to>
      <xdr:col>46</xdr:col>
      <xdr:colOff>38100</xdr:colOff>
      <xdr:row>78</xdr:row>
      <xdr:rowOff>158017</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8699500" y="13429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3094</xdr:rowOff>
    </xdr:from>
    <xdr:ext cx="534377"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8483111" y="13204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71645</xdr:rowOff>
    </xdr:from>
    <xdr:to>
      <xdr:col>41</xdr:col>
      <xdr:colOff>101600</xdr:colOff>
      <xdr:row>79</xdr:row>
      <xdr:rowOff>1795</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7810500" y="13444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164372</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7594111" y="13537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51637</xdr:rowOff>
    </xdr:from>
    <xdr:to>
      <xdr:col>36</xdr:col>
      <xdr:colOff>165100</xdr:colOff>
      <xdr:row>78</xdr:row>
      <xdr:rowOff>153237</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6921500" y="13424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169764</xdr:rowOff>
    </xdr:from>
    <xdr:ext cx="534377"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6705111" y="13199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a:extLst>
            <a:ext uri="{FF2B5EF4-FFF2-40B4-BE49-F238E27FC236}">
              <a16:creationId xmlns:a16="http://schemas.microsoft.com/office/drawing/2014/main" id="{00000000-0008-0000-0600-0000AC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a:extLst>
            <a:ext uri="{FF2B5EF4-FFF2-40B4-BE49-F238E27FC236}">
              <a16:creationId xmlns:a16="http://schemas.microsoft.com/office/drawing/2014/main" id="{00000000-0008-0000-0600-0000AD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a:extLst>
            <a:ext uri="{FF2B5EF4-FFF2-40B4-BE49-F238E27FC236}">
              <a16:creationId xmlns:a16="http://schemas.microsoft.com/office/drawing/2014/main" id="{00000000-0008-0000-0600-0000B5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8" name="直線コネクタ 437">
          <a:extLst>
            <a:ext uri="{FF2B5EF4-FFF2-40B4-BE49-F238E27FC236}">
              <a16:creationId xmlns:a16="http://schemas.microsoft.com/office/drawing/2014/main" id="{00000000-0008-0000-0600-0000B6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8" name="普通建設事業費 （ うち更新整備　）グラフ枠">
          <a:extLst>
            <a:ext uri="{FF2B5EF4-FFF2-40B4-BE49-F238E27FC236}">
              <a16:creationId xmlns:a16="http://schemas.microsoft.com/office/drawing/2014/main" id="{00000000-0008-0000-0600-0000C0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110341</xdr:rowOff>
    </xdr:from>
    <xdr:to>
      <xdr:col>54</xdr:col>
      <xdr:colOff>189865</xdr:colOff>
      <xdr:row>98</xdr:row>
      <xdr:rowOff>126684</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flipV="1">
          <a:off x="10475595" y="15712291"/>
          <a:ext cx="1270" cy="12164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130511</xdr:rowOff>
    </xdr:from>
    <xdr:ext cx="469744" cy="259045"/>
    <xdr:sp macro="" textlink="">
      <xdr:nvSpPr>
        <xdr:cNvPr id="450" name="普通建設事業費 （ うち更新整備　）最小値テキスト">
          <a:extLst>
            <a:ext uri="{FF2B5EF4-FFF2-40B4-BE49-F238E27FC236}">
              <a16:creationId xmlns:a16="http://schemas.microsoft.com/office/drawing/2014/main" id="{00000000-0008-0000-0600-0000C2010000}"/>
            </a:ext>
          </a:extLst>
        </xdr:cNvPr>
        <xdr:cNvSpPr txBox="1"/>
      </xdr:nvSpPr>
      <xdr:spPr>
        <a:xfrm>
          <a:off x="10528300" y="16932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126684</xdr:rowOff>
    </xdr:from>
    <xdr:to>
      <xdr:col>55</xdr:col>
      <xdr:colOff>88900</xdr:colOff>
      <xdr:row>98</xdr:row>
      <xdr:rowOff>126684</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10388600" y="16928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57018</xdr:rowOff>
    </xdr:from>
    <xdr:ext cx="599010" cy="259045"/>
    <xdr:sp macro="" textlink="">
      <xdr:nvSpPr>
        <xdr:cNvPr id="452" name="普通建設事業費 （ うち更新整備　）最大値テキスト">
          <a:extLst>
            <a:ext uri="{FF2B5EF4-FFF2-40B4-BE49-F238E27FC236}">
              <a16:creationId xmlns:a16="http://schemas.microsoft.com/office/drawing/2014/main" id="{00000000-0008-0000-0600-0000C4010000}"/>
            </a:ext>
          </a:extLst>
        </xdr:cNvPr>
        <xdr:cNvSpPr txBox="1"/>
      </xdr:nvSpPr>
      <xdr:spPr>
        <a:xfrm>
          <a:off x="10528300" y="154875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537,843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110341</xdr:rowOff>
    </xdr:from>
    <xdr:to>
      <xdr:col>55</xdr:col>
      <xdr:colOff>88900</xdr:colOff>
      <xdr:row>91</xdr:row>
      <xdr:rowOff>110341</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10388600" y="15712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49092</xdr:rowOff>
    </xdr:from>
    <xdr:to>
      <xdr:col>55</xdr:col>
      <xdr:colOff>0</xdr:colOff>
      <xdr:row>98</xdr:row>
      <xdr:rowOff>53001</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flipV="1">
          <a:off x="9639300" y="16851192"/>
          <a:ext cx="838200" cy="3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71699</xdr:rowOff>
    </xdr:from>
    <xdr:ext cx="534377" cy="259045"/>
    <xdr:sp macro="" textlink="">
      <xdr:nvSpPr>
        <xdr:cNvPr id="455" name="普通建設事業費 （ うち更新整備　）平均値テキスト">
          <a:extLst>
            <a:ext uri="{FF2B5EF4-FFF2-40B4-BE49-F238E27FC236}">
              <a16:creationId xmlns:a16="http://schemas.microsoft.com/office/drawing/2014/main" id="{00000000-0008-0000-0600-0000C7010000}"/>
            </a:ext>
          </a:extLst>
        </xdr:cNvPr>
        <xdr:cNvSpPr txBox="1"/>
      </xdr:nvSpPr>
      <xdr:spPr>
        <a:xfrm>
          <a:off x="10528300" y="165308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48822</xdr:rowOff>
    </xdr:from>
    <xdr:to>
      <xdr:col>55</xdr:col>
      <xdr:colOff>50800</xdr:colOff>
      <xdr:row>97</xdr:row>
      <xdr:rowOff>150422</xdr:rowOff>
    </xdr:to>
    <xdr:sp macro="" textlink="">
      <xdr:nvSpPr>
        <xdr:cNvPr id="456" name="フローチャート: 判断 455">
          <a:extLst>
            <a:ext uri="{FF2B5EF4-FFF2-40B4-BE49-F238E27FC236}">
              <a16:creationId xmlns:a16="http://schemas.microsoft.com/office/drawing/2014/main" id="{00000000-0008-0000-0600-0000C8010000}"/>
            </a:ext>
          </a:extLst>
        </xdr:cNvPr>
        <xdr:cNvSpPr/>
      </xdr:nvSpPr>
      <xdr:spPr>
        <a:xfrm>
          <a:off x="10426700" y="16679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53001</xdr:rowOff>
    </xdr:from>
    <xdr:to>
      <xdr:col>50</xdr:col>
      <xdr:colOff>114300</xdr:colOff>
      <xdr:row>98</xdr:row>
      <xdr:rowOff>55048</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flipV="1">
          <a:off x="8750300" y="16855101"/>
          <a:ext cx="889000" cy="2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56285</xdr:rowOff>
    </xdr:from>
    <xdr:to>
      <xdr:col>50</xdr:col>
      <xdr:colOff>165100</xdr:colOff>
      <xdr:row>97</xdr:row>
      <xdr:rowOff>157885</xdr:rowOff>
    </xdr:to>
    <xdr:sp macro="" textlink="">
      <xdr:nvSpPr>
        <xdr:cNvPr id="458" name="フローチャート: 判断 457">
          <a:extLst>
            <a:ext uri="{FF2B5EF4-FFF2-40B4-BE49-F238E27FC236}">
              <a16:creationId xmlns:a16="http://schemas.microsoft.com/office/drawing/2014/main" id="{00000000-0008-0000-0600-0000CA010000}"/>
            </a:ext>
          </a:extLst>
        </xdr:cNvPr>
        <xdr:cNvSpPr/>
      </xdr:nvSpPr>
      <xdr:spPr>
        <a:xfrm>
          <a:off x="9588500" y="16686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2962</xdr:rowOff>
    </xdr:from>
    <xdr:ext cx="534377"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9372111" y="16462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55048</xdr:rowOff>
    </xdr:from>
    <xdr:to>
      <xdr:col>45</xdr:col>
      <xdr:colOff>177800</xdr:colOff>
      <xdr:row>98</xdr:row>
      <xdr:rowOff>92128</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flipV="1">
          <a:off x="7861300" y="16857148"/>
          <a:ext cx="889000" cy="37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79666</xdr:rowOff>
    </xdr:from>
    <xdr:to>
      <xdr:col>46</xdr:col>
      <xdr:colOff>38100</xdr:colOff>
      <xdr:row>98</xdr:row>
      <xdr:rowOff>9816</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8699500" y="16710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26343</xdr:rowOff>
    </xdr:from>
    <xdr:ext cx="534377"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8483111" y="16485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76307</xdr:rowOff>
    </xdr:from>
    <xdr:to>
      <xdr:col>41</xdr:col>
      <xdr:colOff>50800</xdr:colOff>
      <xdr:row>98</xdr:row>
      <xdr:rowOff>92128</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6972300" y="16878407"/>
          <a:ext cx="889000" cy="15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79944</xdr:rowOff>
    </xdr:from>
    <xdr:to>
      <xdr:col>41</xdr:col>
      <xdr:colOff>101600</xdr:colOff>
      <xdr:row>98</xdr:row>
      <xdr:rowOff>10094</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7810500" y="16710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26621</xdr:rowOff>
    </xdr:from>
    <xdr:ext cx="534377"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7594111" y="16485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94166</xdr:rowOff>
    </xdr:from>
    <xdr:to>
      <xdr:col>36</xdr:col>
      <xdr:colOff>165100</xdr:colOff>
      <xdr:row>98</xdr:row>
      <xdr:rowOff>24316</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6921500" y="16724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40843</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6705111" y="16500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169742</xdr:rowOff>
    </xdr:from>
    <xdr:to>
      <xdr:col>55</xdr:col>
      <xdr:colOff>50800</xdr:colOff>
      <xdr:row>98</xdr:row>
      <xdr:rowOff>99892</xdr:rowOff>
    </xdr:to>
    <xdr:sp macro="" textlink="">
      <xdr:nvSpPr>
        <xdr:cNvPr id="473" name="楕円 472">
          <a:extLst>
            <a:ext uri="{FF2B5EF4-FFF2-40B4-BE49-F238E27FC236}">
              <a16:creationId xmlns:a16="http://schemas.microsoft.com/office/drawing/2014/main" id="{00000000-0008-0000-0600-0000D9010000}"/>
            </a:ext>
          </a:extLst>
        </xdr:cNvPr>
        <xdr:cNvSpPr/>
      </xdr:nvSpPr>
      <xdr:spPr>
        <a:xfrm>
          <a:off x="10426700" y="16800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84669</xdr:rowOff>
    </xdr:from>
    <xdr:ext cx="534377" cy="259045"/>
    <xdr:sp macro="" textlink="">
      <xdr:nvSpPr>
        <xdr:cNvPr id="474" name="普通建設事業費 （ うち更新整備　）該当値テキスト">
          <a:extLst>
            <a:ext uri="{FF2B5EF4-FFF2-40B4-BE49-F238E27FC236}">
              <a16:creationId xmlns:a16="http://schemas.microsoft.com/office/drawing/2014/main" id="{00000000-0008-0000-0600-0000DA010000}"/>
            </a:ext>
          </a:extLst>
        </xdr:cNvPr>
        <xdr:cNvSpPr txBox="1"/>
      </xdr:nvSpPr>
      <xdr:spPr>
        <a:xfrm>
          <a:off x="10528300" y="16715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2201</xdr:rowOff>
    </xdr:from>
    <xdr:to>
      <xdr:col>50</xdr:col>
      <xdr:colOff>165100</xdr:colOff>
      <xdr:row>98</xdr:row>
      <xdr:rowOff>103801</xdr:rowOff>
    </xdr:to>
    <xdr:sp macro="" textlink="">
      <xdr:nvSpPr>
        <xdr:cNvPr id="475" name="楕円 474">
          <a:extLst>
            <a:ext uri="{FF2B5EF4-FFF2-40B4-BE49-F238E27FC236}">
              <a16:creationId xmlns:a16="http://schemas.microsoft.com/office/drawing/2014/main" id="{00000000-0008-0000-0600-0000DB010000}"/>
            </a:ext>
          </a:extLst>
        </xdr:cNvPr>
        <xdr:cNvSpPr/>
      </xdr:nvSpPr>
      <xdr:spPr>
        <a:xfrm>
          <a:off x="9588500" y="16804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94928</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372111" y="16897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4248</xdr:rowOff>
    </xdr:from>
    <xdr:to>
      <xdr:col>46</xdr:col>
      <xdr:colOff>38100</xdr:colOff>
      <xdr:row>98</xdr:row>
      <xdr:rowOff>105848</xdr:rowOff>
    </xdr:to>
    <xdr:sp macro="" textlink="">
      <xdr:nvSpPr>
        <xdr:cNvPr id="477" name="楕円 476">
          <a:extLst>
            <a:ext uri="{FF2B5EF4-FFF2-40B4-BE49-F238E27FC236}">
              <a16:creationId xmlns:a16="http://schemas.microsoft.com/office/drawing/2014/main" id="{00000000-0008-0000-0600-0000DD010000}"/>
            </a:ext>
          </a:extLst>
        </xdr:cNvPr>
        <xdr:cNvSpPr/>
      </xdr:nvSpPr>
      <xdr:spPr>
        <a:xfrm>
          <a:off x="8699500" y="16806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96975</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8483111" y="16899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41328</xdr:rowOff>
    </xdr:from>
    <xdr:to>
      <xdr:col>41</xdr:col>
      <xdr:colOff>101600</xdr:colOff>
      <xdr:row>98</xdr:row>
      <xdr:rowOff>142928</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7810500" y="16843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134055</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7594111" y="16936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25507</xdr:rowOff>
    </xdr:from>
    <xdr:to>
      <xdr:col>36</xdr:col>
      <xdr:colOff>165100</xdr:colOff>
      <xdr:row>98</xdr:row>
      <xdr:rowOff>127107</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6921500" y="16827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118234</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6705111" y="16920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3" name="正方形/長方形 482">
          <a:extLst>
            <a:ext uri="{FF2B5EF4-FFF2-40B4-BE49-F238E27FC236}">
              <a16:creationId xmlns:a16="http://schemas.microsoft.com/office/drawing/2014/main" id="{00000000-0008-0000-0600-0000E3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4" name="正方形/長方形 483">
          <a:extLst>
            <a:ext uri="{FF2B5EF4-FFF2-40B4-BE49-F238E27FC236}">
              <a16:creationId xmlns:a16="http://schemas.microsoft.com/office/drawing/2014/main" id="{00000000-0008-0000-0600-0000E4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5" name="正方形/長方形 484">
          <a:extLst>
            <a:ext uri="{FF2B5EF4-FFF2-40B4-BE49-F238E27FC236}">
              <a16:creationId xmlns:a16="http://schemas.microsoft.com/office/drawing/2014/main" id="{00000000-0008-0000-0600-0000E5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2" name="直線コネクタ 491">
          <a:extLst>
            <a:ext uri="{FF2B5EF4-FFF2-40B4-BE49-F238E27FC236}">
              <a16:creationId xmlns:a16="http://schemas.microsoft.com/office/drawing/2014/main" id="{00000000-0008-0000-0600-0000EC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3" name="直線コネクタ 492">
          <a:extLst>
            <a:ext uri="{FF2B5EF4-FFF2-40B4-BE49-F238E27FC236}">
              <a16:creationId xmlns:a16="http://schemas.microsoft.com/office/drawing/2014/main" id="{00000000-0008-0000-0600-0000ED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3" name="災害復旧事業費グラフ枠">
          <a:extLst>
            <a:ext uri="{FF2B5EF4-FFF2-40B4-BE49-F238E27FC236}">
              <a16:creationId xmlns:a16="http://schemas.microsoft.com/office/drawing/2014/main" id="{00000000-0008-0000-0600-0000F7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108386</xdr:rowOff>
    </xdr:from>
    <xdr:to>
      <xdr:col>85</xdr:col>
      <xdr:colOff>126364</xdr:colOff>
      <xdr:row>38</xdr:row>
      <xdr:rowOff>139700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flipV="1">
          <a:off x="16317595" y="5423336"/>
          <a:ext cx="1269" cy="12314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05" name="災害復旧事業費最小値テキスト">
          <a:extLst>
            <a:ext uri="{FF2B5EF4-FFF2-40B4-BE49-F238E27FC236}">
              <a16:creationId xmlns:a16="http://schemas.microsoft.com/office/drawing/2014/main" id="{00000000-0008-0000-0600-0000F901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55063</xdr:rowOff>
    </xdr:from>
    <xdr:ext cx="599010" cy="259045"/>
    <xdr:sp macro="" textlink="">
      <xdr:nvSpPr>
        <xdr:cNvPr id="507" name="災害復旧事業費最大値テキスト">
          <a:extLst>
            <a:ext uri="{FF2B5EF4-FFF2-40B4-BE49-F238E27FC236}">
              <a16:creationId xmlns:a16="http://schemas.microsoft.com/office/drawing/2014/main" id="{00000000-0008-0000-0600-0000FB010000}"/>
            </a:ext>
          </a:extLst>
        </xdr:cNvPr>
        <xdr:cNvSpPr txBox="1"/>
      </xdr:nvSpPr>
      <xdr:spPr>
        <a:xfrm>
          <a:off x="16370300" y="51985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269,349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108386</xdr:rowOff>
    </xdr:from>
    <xdr:to>
      <xdr:col>86</xdr:col>
      <xdr:colOff>25400</xdr:colOff>
      <xdr:row>31</xdr:row>
      <xdr:rowOff>108386</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6230600" y="54233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136696</xdr:rowOff>
    </xdr:from>
    <xdr:to>
      <xdr:col>85</xdr:col>
      <xdr:colOff>127000</xdr:colOff>
      <xdr:row>38</xdr:row>
      <xdr:rowOff>139700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5481300" y="6651796"/>
          <a:ext cx="838200" cy="3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51317</xdr:rowOff>
    </xdr:from>
    <xdr:ext cx="534377" cy="259045"/>
    <xdr:sp macro="" textlink="">
      <xdr:nvSpPr>
        <xdr:cNvPr id="510" name="災害復旧事業費平均値テキスト">
          <a:extLst>
            <a:ext uri="{FF2B5EF4-FFF2-40B4-BE49-F238E27FC236}">
              <a16:creationId xmlns:a16="http://schemas.microsoft.com/office/drawing/2014/main" id="{00000000-0008-0000-0600-0000FE010000}"/>
            </a:ext>
          </a:extLst>
        </xdr:cNvPr>
        <xdr:cNvSpPr txBox="1"/>
      </xdr:nvSpPr>
      <xdr:spPr>
        <a:xfrm>
          <a:off x="16370300" y="63949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28440</xdr:rowOff>
    </xdr:from>
    <xdr:to>
      <xdr:col>85</xdr:col>
      <xdr:colOff>177800</xdr:colOff>
      <xdr:row>38</xdr:row>
      <xdr:rowOff>130040</xdr:rowOff>
    </xdr:to>
    <xdr:sp macro="" textlink="">
      <xdr:nvSpPr>
        <xdr:cNvPr id="511" name="フローチャート: 判断 510">
          <a:extLst>
            <a:ext uri="{FF2B5EF4-FFF2-40B4-BE49-F238E27FC236}">
              <a16:creationId xmlns:a16="http://schemas.microsoft.com/office/drawing/2014/main" id="{00000000-0008-0000-0600-0000FF010000}"/>
            </a:ext>
          </a:extLst>
        </xdr:cNvPr>
        <xdr:cNvSpPr/>
      </xdr:nvSpPr>
      <xdr:spPr>
        <a:xfrm>
          <a:off x="16268700" y="6543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136696</xdr:rowOff>
    </xdr:from>
    <xdr:to>
      <xdr:col>81</xdr:col>
      <xdr:colOff>50800</xdr:colOff>
      <xdr:row>38</xdr:row>
      <xdr:rowOff>139700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flipV="1">
          <a:off x="14592300" y="6651796"/>
          <a:ext cx="889000" cy="3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35654</xdr:rowOff>
    </xdr:from>
    <xdr:to>
      <xdr:col>81</xdr:col>
      <xdr:colOff>101600</xdr:colOff>
      <xdr:row>38</xdr:row>
      <xdr:rowOff>137254</xdr:rowOff>
    </xdr:to>
    <xdr:sp macro="" textlink="">
      <xdr:nvSpPr>
        <xdr:cNvPr id="513" name="フローチャート: 判断 512">
          <a:extLst>
            <a:ext uri="{FF2B5EF4-FFF2-40B4-BE49-F238E27FC236}">
              <a16:creationId xmlns:a16="http://schemas.microsoft.com/office/drawing/2014/main" id="{00000000-0008-0000-0600-000001020000}"/>
            </a:ext>
          </a:extLst>
        </xdr:cNvPr>
        <xdr:cNvSpPr/>
      </xdr:nvSpPr>
      <xdr:spPr>
        <a:xfrm>
          <a:off x="15430500" y="6550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153781</xdr:rowOff>
    </xdr:from>
    <xdr:ext cx="534377"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5214111" y="6325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50797</xdr:rowOff>
    </xdr:from>
    <xdr:to>
      <xdr:col>76</xdr:col>
      <xdr:colOff>165100</xdr:colOff>
      <xdr:row>38</xdr:row>
      <xdr:rowOff>152397</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4541500" y="6565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168924</xdr:rowOff>
    </xdr:from>
    <xdr:ext cx="469744"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4357428" y="63411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129290</xdr:rowOff>
    </xdr:from>
    <xdr:to>
      <xdr:col>71</xdr:col>
      <xdr:colOff>177800</xdr:colOff>
      <xdr:row>38</xdr:row>
      <xdr:rowOff>139700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2814300" y="6644390"/>
          <a:ext cx="889000" cy="10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42782</xdr:rowOff>
    </xdr:from>
    <xdr:to>
      <xdr:col>72</xdr:col>
      <xdr:colOff>38100</xdr:colOff>
      <xdr:row>38</xdr:row>
      <xdr:rowOff>144382</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3652500" y="6557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160909</xdr:rowOff>
    </xdr:from>
    <xdr:ext cx="534377"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3436111" y="6333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28728</xdr:rowOff>
    </xdr:from>
    <xdr:to>
      <xdr:col>67</xdr:col>
      <xdr:colOff>101600</xdr:colOff>
      <xdr:row>38</xdr:row>
      <xdr:rowOff>130328</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2763500" y="65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146855</xdr:rowOff>
    </xdr:from>
    <xdr:ext cx="534377"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2547111" y="6319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28" name="楕円 527">
          <a:extLst>
            <a:ext uri="{FF2B5EF4-FFF2-40B4-BE49-F238E27FC236}">
              <a16:creationId xmlns:a16="http://schemas.microsoft.com/office/drawing/2014/main" id="{00000000-0008-0000-0600-000010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6867</xdr:rowOff>
    </xdr:from>
    <xdr:ext cx="249299" cy="259045"/>
    <xdr:sp macro="" textlink="">
      <xdr:nvSpPr>
        <xdr:cNvPr id="529" name="災害復旧事業費該当値テキスト">
          <a:extLst>
            <a:ext uri="{FF2B5EF4-FFF2-40B4-BE49-F238E27FC236}">
              <a16:creationId xmlns:a16="http://schemas.microsoft.com/office/drawing/2014/main" id="{00000000-0008-0000-0600-000011020000}"/>
            </a:ext>
          </a:extLst>
        </xdr:cNvPr>
        <xdr:cNvSpPr txBox="1"/>
      </xdr:nvSpPr>
      <xdr:spPr>
        <a:xfrm>
          <a:off x="16370300" y="65219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85896</xdr:rowOff>
    </xdr:from>
    <xdr:to>
      <xdr:col>81</xdr:col>
      <xdr:colOff>101600</xdr:colOff>
      <xdr:row>39</xdr:row>
      <xdr:rowOff>16046</xdr:rowOff>
    </xdr:to>
    <xdr:sp macro="" textlink="">
      <xdr:nvSpPr>
        <xdr:cNvPr id="530" name="楕円 529">
          <a:extLst>
            <a:ext uri="{FF2B5EF4-FFF2-40B4-BE49-F238E27FC236}">
              <a16:creationId xmlns:a16="http://schemas.microsoft.com/office/drawing/2014/main" id="{00000000-0008-0000-0600-000012020000}"/>
            </a:ext>
          </a:extLst>
        </xdr:cNvPr>
        <xdr:cNvSpPr/>
      </xdr:nvSpPr>
      <xdr:spPr>
        <a:xfrm>
          <a:off x="15430500" y="6600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39</xdr:row>
      <xdr:rowOff>7173</xdr:rowOff>
    </xdr:from>
    <xdr:ext cx="378565"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292017" y="66937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32" name="楕円 531">
          <a:extLst>
            <a:ext uri="{FF2B5EF4-FFF2-40B4-BE49-F238E27FC236}">
              <a16:creationId xmlns:a16="http://schemas.microsoft.com/office/drawing/2014/main" id="{00000000-0008-0000-0600-000014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34" name="楕円 533">
          <a:extLst>
            <a:ext uri="{FF2B5EF4-FFF2-40B4-BE49-F238E27FC236}">
              <a16:creationId xmlns:a16="http://schemas.microsoft.com/office/drawing/2014/main" id="{00000000-0008-0000-0600-000016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78490</xdr:rowOff>
    </xdr:from>
    <xdr:to>
      <xdr:col>67</xdr:col>
      <xdr:colOff>101600</xdr:colOff>
      <xdr:row>39</xdr:row>
      <xdr:rowOff>8640</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2763500" y="6593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171217</xdr:rowOff>
    </xdr:from>
    <xdr:ext cx="469744"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2579428" y="6686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8" name="正方形/長方形 537">
          <a:extLst>
            <a:ext uri="{FF2B5EF4-FFF2-40B4-BE49-F238E27FC236}">
              <a16:creationId xmlns:a16="http://schemas.microsoft.com/office/drawing/2014/main" id="{00000000-0008-0000-0600-00001A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9" name="正方形/長方形 538">
          <a:extLst>
            <a:ext uri="{FF2B5EF4-FFF2-40B4-BE49-F238E27FC236}">
              <a16:creationId xmlns:a16="http://schemas.microsoft.com/office/drawing/2014/main" id="{00000000-0008-0000-0600-00001B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0" name="正方形/長方形 539">
          <a:extLst>
            <a:ext uri="{FF2B5EF4-FFF2-40B4-BE49-F238E27FC236}">
              <a16:creationId xmlns:a16="http://schemas.microsoft.com/office/drawing/2014/main" id="{00000000-0008-0000-0600-00001C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7" name="直線コネクタ 546">
          <a:extLst>
            <a:ext uri="{FF2B5EF4-FFF2-40B4-BE49-F238E27FC236}">
              <a16:creationId xmlns:a16="http://schemas.microsoft.com/office/drawing/2014/main" id="{00000000-0008-0000-0600-000023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8" name="直線コネクタ 547">
          <a:extLst>
            <a:ext uri="{FF2B5EF4-FFF2-40B4-BE49-F238E27FC236}">
              <a16:creationId xmlns:a16="http://schemas.microsoft.com/office/drawing/2014/main" id="{00000000-0008-0000-0600-000024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0" name="直線コネクタ 549">
          <a:extLst>
            <a:ext uri="{FF2B5EF4-FFF2-40B4-BE49-F238E27FC236}">
              <a16:creationId xmlns:a16="http://schemas.microsoft.com/office/drawing/2014/main" id="{00000000-0008-0000-0600-00002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2" name="失業対策事業費グラフ枠">
          <a:extLst>
            <a:ext uri="{FF2B5EF4-FFF2-40B4-BE49-F238E27FC236}">
              <a16:creationId xmlns:a16="http://schemas.microsoft.com/office/drawing/2014/main" id="{00000000-0008-0000-0600-00002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4" name="失業対策事業費最小値テキスト">
          <a:extLst>
            <a:ext uri="{FF2B5EF4-FFF2-40B4-BE49-F238E27FC236}">
              <a16:creationId xmlns:a16="http://schemas.microsoft.com/office/drawing/2014/main" id="{00000000-0008-0000-0600-00002A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6" name="失業対策事業費最大値テキスト">
          <a:extLst>
            <a:ext uri="{FF2B5EF4-FFF2-40B4-BE49-F238E27FC236}">
              <a16:creationId xmlns:a16="http://schemas.microsoft.com/office/drawing/2014/main" id="{00000000-0008-0000-0600-00002C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59" name="失業対策事業費平均値テキスト">
          <a:extLst>
            <a:ext uri="{FF2B5EF4-FFF2-40B4-BE49-F238E27FC236}">
              <a16:creationId xmlns:a16="http://schemas.microsoft.com/office/drawing/2014/main" id="{00000000-0008-0000-0600-00002F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0" name="フローチャート: 判断 559">
          <a:extLst>
            <a:ext uri="{FF2B5EF4-FFF2-40B4-BE49-F238E27FC236}">
              <a16:creationId xmlns:a16="http://schemas.microsoft.com/office/drawing/2014/main" id="{00000000-0008-0000-0600-000030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2" name="フローチャート: 判断 561">
          <a:extLst>
            <a:ext uri="{FF2B5EF4-FFF2-40B4-BE49-F238E27FC236}">
              <a16:creationId xmlns:a16="http://schemas.microsoft.com/office/drawing/2014/main" id="{00000000-0008-0000-0600-000032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8" name="フローチャート: 判断 567">
          <a:extLst>
            <a:ext uri="{FF2B5EF4-FFF2-40B4-BE49-F238E27FC236}">
              <a16:creationId xmlns:a16="http://schemas.microsoft.com/office/drawing/2014/main" id="{00000000-0008-0000-0600-000038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7" name="楕円 576">
          <a:extLst>
            <a:ext uri="{FF2B5EF4-FFF2-40B4-BE49-F238E27FC236}">
              <a16:creationId xmlns:a16="http://schemas.microsoft.com/office/drawing/2014/main" id="{00000000-0008-0000-0600-000041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8" name="失業対策事業費該当値テキスト">
          <a:extLst>
            <a:ext uri="{FF2B5EF4-FFF2-40B4-BE49-F238E27FC236}">
              <a16:creationId xmlns:a16="http://schemas.microsoft.com/office/drawing/2014/main" id="{00000000-0008-0000-0600-000042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79" name="楕円 578">
          <a:extLst>
            <a:ext uri="{FF2B5EF4-FFF2-40B4-BE49-F238E27FC236}">
              <a16:creationId xmlns:a16="http://schemas.microsoft.com/office/drawing/2014/main" id="{00000000-0008-0000-0600-000043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1" name="楕円 580">
          <a:extLst>
            <a:ext uri="{FF2B5EF4-FFF2-40B4-BE49-F238E27FC236}">
              <a16:creationId xmlns:a16="http://schemas.microsoft.com/office/drawing/2014/main" id="{00000000-0008-0000-0600-000045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3" name="楕円 582">
          <a:extLst>
            <a:ext uri="{FF2B5EF4-FFF2-40B4-BE49-F238E27FC236}">
              <a16:creationId xmlns:a16="http://schemas.microsoft.com/office/drawing/2014/main" id="{00000000-0008-0000-0600-000047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7" name="正方形/長方形 586">
          <a:extLst>
            <a:ext uri="{FF2B5EF4-FFF2-40B4-BE49-F238E27FC236}">
              <a16:creationId xmlns:a16="http://schemas.microsoft.com/office/drawing/2014/main" id="{00000000-0008-0000-0600-00004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8" name="正方形/長方形 587">
          <a:extLst>
            <a:ext uri="{FF2B5EF4-FFF2-40B4-BE49-F238E27FC236}">
              <a16:creationId xmlns:a16="http://schemas.microsoft.com/office/drawing/2014/main" id="{00000000-0008-0000-0600-00004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89" name="正方形/長方形 588">
          <a:extLst>
            <a:ext uri="{FF2B5EF4-FFF2-40B4-BE49-F238E27FC236}">
              <a16:creationId xmlns:a16="http://schemas.microsoft.com/office/drawing/2014/main" id="{00000000-0008-0000-0600-00004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0" name="正方形/長方形 589">
          <a:extLst>
            <a:ext uri="{FF2B5EF4-FFF2-40B4-BE49-F238E27FC236}">
              <a16:creationId xmlns:a16="http://schemas.microsoft.com/office/drawing/2014/main" id="{00000000-0008-0000-0600-00004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1" name="正方形/長方形 590">
          <a:extLst>
            <a:ext uri="{FF2B5EF4-FFF2-40B4-BE49-F238E27FC236}">
              <a16:creationId xmlns:a16="http://schemas.microsoft.com/office/drawing/2014/main" id="{00000000-0008-0000-0600-00004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6" name="直線コネクタ 595">
          <a:extLst>
            <a:ext uri="{FF2B5EF4-FFF2-40B4-BE49-F238E27FC236}">
              <a16:creationId xmlns:a16="http://schemas.microsoft.com/office/drawing/2014/main" id="{00000000-0008-0000-0600-00005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597" name="直線コネクタ 596">
          <a:extLst>
            <a:ext uri="{FF2B5EF4-FFF2-40B4-BE49-F238E27FC236}">
              <a16:creationId xmlns:a16="http://schemas.microsoft.com/office/drawing/2014/main" id="{00000000-0008-0000-0600-000055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599" name="直線コネクタ 598">
          <a:extLst>
            <a:ext uri="{FF2B5EF4-FFF2-40B4-BE49-F238E27FC236}">
              <a16:creationId xmlns:a16="http://schemas.microsoft.com/office/drawing/2014/main" id="{00000000-0008-0000-0600-000057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7" name="公債費グラフ枠">
          <a:extLst>
            <a:ext uri="{FF2B5EF4-FFF2-40B4-BE49-F238E27FC236}">
              <a16:creationId xmlns:a16="http://schemas.microsoft.com/office/drawing/2014/main" id="{00000000-0008-0000-0600-00005F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134447</xdr:rowOff>
    </xdr:from>
    <xdr:to>
      <xdr:col>85</xdr:col>
      <xdr:colOff>126364</xdr:colOff>
      <xdr:row>78</xdr:row>
      <xdr:rowOff>134136</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flipV="1">
          <a:off x="16317595" y="12307397"/>
          <a:ext cx="1269" cy="11998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137963</xdr:rowOff>
    </xdr:from>
    <xdr:ext cx="469744" cy="259045"/>
    <xdr:sp macro="" textlink="">
      <xdr:nvSpPr>
        <xdr:cNvPr id="609" name="公債費最小値テキスト">
          <a:extLst>
            <a:ext uri="{FF2B5EF4-FFF2-40B4-BE49-F238E27FC236}">
              <a16:creationId xmlns:a16="http://schemas.microsoft.com/office/drawing/2014/main" id="{00000000-0008-0000-0600-000061020000}"/>
            </a:ext>
          </a:extLst>
        </xdr:cNvPr>
        <xdr:cNvSpPr txBox="1"/>
      </xdr:nvSpPr>
      <xdr:spPr>
        <a:xfrm>
          <a:off x="16370300" y="13511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134136</xdr:rowOff>
    </xdr:from>
    <xdr:to>
      <xdr:col>86</xdr:col>
      <xdr:colOff>25400</xdr:colOff>
      <xdr:row>78</xdr:row>
      <xdr:rowOff>134136</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6230600" y="135072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81124</xdr:rowOff>
    </xdr:from>
    <xdr:ext cx="599010" cy="259045"/>
    <xdr:sp macro="" textlink="">
      <xdr:nvSpPr>
        <xdr:cNvPr id="611" name="公債費最大値テキスト">
          <a:extLst>
            <a:ext uri="{FF2B5EF4-FFF2-40B4-BE49-F238E27FC236}">
              <a16:creationId xmlns:a16="http://schemas.microsoft.com/office/drawing/2014/main" id="{00000000-0008-0000-0600-000063020000}"/>
            </a:ext>
          </a:extLst>
        </xdr:cNvPr>
        <xdr:cNvSpPr txBox="1"/>
      </xdr:nvSpPr>
      <xdr:spPr>
        <a:xfrm>
          <a:off x="16370300" y="120826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527,298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134447</xdr:rowOff>
    </xdr:from>
    <xdr:to>
      <xdr:col>86</xdr:col>
      <xdr:colOff>25400</xdr:colOff>
      <xdr:row>71</xdr:row>
      <xdr:rowOff>134447</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6230600" y="123073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21121</xdr:rowOff>
    </xdr:from>
    <xdr:to>
      <xdr:col>85</xdr:col>
      <xdr:colOff>127000</xdr:colOff>
      <xdr:row>78</xdr:row>
      <xdr:rowOff>23160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flipV="1">
          <a:off x="15481300" y="13394221"/>
          <a:ext cx="838200" cy="2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70462</xdr:rowOff>
    </xdr:from>
    <xdr:ext cx="534377" cy="259045"/>
    <xdr:sp macro="" textlink="">
      <xdr:nvSpPr>
        <xdr:cNvPr id="614" name="公債費平均値テキスト">
          <a:extLst>
            <a:ext uri="{FF2B5EF4-FFF2-40B4-BE49-F238E27FC236}">
              <a16:creationId xmlns:a16="http://schemas.microsoft.com/office/drawing/2014/main" id="{00000000-0008-0000-0600-000066020000}"/>
            </a:ext>
          </a:extLst>
        </xdr:cNvPr>
        <xdr:cNvSpPr txBox="1"/>
      </xdr:nvSpPr>
      <xdr:spPr>
        <a:xfrm>
          <a:off x="16370300" y="131006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47585</xdr:rowOff>
    </xdr:from>
    <xdr:to>
      <xdr:col>85</xdr:col>
      <xdr:colOff>177800</xdr:colOff>
      <xdr:row>77</xdr:row>
      <xdr:rowOff>149185</xdr:rowOff>
    </xdr:to>
    <xdr:sp macro="" textlink="">
      <xdr:nvSpPr>
        <xdr:cNvPr id="615" name="フローチャート: 判断 614">
          <a:extLst>
            <a:ext uri="{FF2B5EF4-FFF2-40B4-BE49-F238E27FC236}">
              <a16:creationId xmlns:a16="http://schemas.microsoft.com/office/drawing/2014/main" id="{00000000-0008-0000-0600-000067020000}"/>
            </a:ext>
          </a:extLst>
        </xdr:cNvPr>
        <xdr:cNvSpPr/>
      </xdr:nvSpPr>
      <xdr:spPr>
        <a:xfrm>
          <a:off x="16268700" y="13249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23160</xdr:rowOff>
    </xdr:from>
    <xdr:to>
      <xdr:col>81</xdr:col>
      <xdr:colOff>50800</xdr:colOff>
      <xdr:row>78</xdr:row>
      <xdr:rowOff>34751</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flipV="1">
          <a:off x="14592300" y="13396260"/>
          <a:ext cx="889000" cy="11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56294</xdr:rowOff>
    </xdr:from>
    <xdr:to>
      <xdr:col>81</xdr:col>
      <xdr:colOff>101600</xdr:colOff>
      <xdr:row>77</xdr:row>
      <xdr:rowOff>157894</xdr:rowOff>
    </xdr:to>
    <xdr:sp macro="" textlink="">
      <xdr:nvSpPr>
        <xdr:cNvPr id="617" name="フローチャート: 判断 616">
          <a:extLst>
            <a:ext uri="{FF2B5EF4-FFF2-40B4-BE49-F238E27FC236}">
              <a16:creationId xmlns:a16="http://schemas.microsoft.com/office/drawing/2014/main" id="{00000000-0008-0000-0600-000069020000}"/>
            </a:ext>
          </a:extLst>
        </xdr:cNvPr>
        <xdr:cNvSpPr/>
      </xdr:nvSpPr>
      <xdr:spPr>
        <a:xfrm>
          <a:off x="15430500" y="13257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2971</xdr:rowOff>
    </xdr:from>
    <xdr:ext cx="534377"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5214111" y="13033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31609</xdr:rowOff>
    </xdr:from>
    <xdr:to>
      <xdr:col>76</xdr:col>
      <xdr:colOff>114300</xdr:colOff>
      <xdr:row>78</xdr:row>
      <xdr:rowOff>34751</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3703300" y="13404709"/>
          <a:ext cx="889000" cy="3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61080</xdr:rowOff>
    </xdr:from>
    <xdr:to>
      <xdr:col>76</xdr:col>
      <xdr:colOff>165100</xdr:colOff>
      <xdr:row>77</xdr:row>
      <xdr:rowOff>162680</xdr:rowOff>
    </xdr:to>
    <xdr:sp macro="" textlink="">
      <xdr:nvSpPr>
        <xdr:cNvPr id="620" name="フローチャート: 判断 619">
          <a:extLst>
            <a:ext uri="{FF2B5EF4-FFF2-40B4-BE49-F238E27FC236}">
              <a16:creationId xmlns:a16="http://schemas.microsoft.com/office/drawing/2014/main" id="{00000000-0008-0000-0600-00006C020000}"/>
            </a:ext>
          </a:extLst>
        </xdr:cNvPr>
        <xdr:cNvSpPr/>
      </xdr:nvSpPr>
      <xdr:spPr>
        <a:xfrm>
          <a:off x="14541500" y="13262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7757</xdr:rowOff>
    </xdr:from>
    <xdr:ext cx="534377"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4325111" y="13037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31609</xdr:rowOff>
    </xdr:from>
    <xdr:to>
      <xdr:col>71</xdr:col>
      <xdr:colOff>177800</xdr:colOff>
      <xdr:row>78</xdr:row>
      <xdr:rowOff>34537</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2814300" y="13404709"/>
          <a:ext cx="889000" cy="2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68486</xdr:rowOff>
    </xdr:from>
    <xdr:to>
      <xdr:col>72</xdr:col>
      <xdr:colOff>38100</xdr:colOff>
      <xdr:row>77</xdr:row>
      <xdr:rowOff>170086</xdr:rowOff>
    </xdr:to>
    <xdr:sp macro="" textlink="">
      <xdr:nvSpPr>
        <xdr:cNvPr id="623" name="フローチャート: 判断 622">
          <a:extLst>
            <a:ext uri="{FF2B5EF4-FFF2-40B4-BE49-F238E27FC236}">
              <a16:creationId xmlns:a16="http://schemas.microsoft.com/office/drawing/2014/main" id="{00000000-0008-0000-0600-00006F020000}"/>
            </a:ext>
          </a:extLst>
        </xdr:cNvPr>
        <xdr:cNvSpPr/>
      </xdr:nvSpPr>
      <xdr:spPr>
        <a:xfrm>
          <a:off x="13652500" y="13270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15163</xdr:rowOff>
    </xdr:from>
    <xdr:ext cx="534377"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3436111" y="13045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94411</xdr:rowOff>
    </xdr:from>
    <xdr:to>
      <xdr:col>67</xdr:col>
      <xdr:colOff>101600</xdr:colOff>
      <xdr:row>78</xdr:row>
      <xdr:rowOff>24561</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2763500" y="13296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41088</xdr:rowOff>
    </xdr:from>
    <xdr:ext cx="534377"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2547111" y="13071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141771</xdr:rowOff>
    </xdr:from>
    <xdr:to>
      <xdr:col>85</xdr:col>
      <xdr:colOff>177800</xdr:colOff>
      <xdr:row>78</xdr:row>
      <xdr:rowOff>71921</xdr:rowOff>
    </xdr:to>
    <xdr:sp macro="" textlink="">
      <xdr:nvSpPr>
        <xdr:cNvPr id="632" name="楕円 631">
          <a:extLst>
            <a:ext uri="{FF2B5EF4-FFF2-40B4-BE49-F238E27FC236}">
              <a16:creationId xmlns:a16="http://schemas.microsoft.com/office/drawing/2014/main" id="{00000000-0008-0000-0600-000078020000}"/>
            </a:ext>
          </a:extLst>
        </xdr:cNvPr>
        <xdr:cNvSpPr/>
      </xdr:nvSpPr>
      <xdr:spPr>
        <a:xfrm>
          <a:off x="16268700" y="13343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56698</xdr:rowOff>
    </xdr:from>
    <xdr:ext cx="534377" cy="259045"/>
    <xdr:sp macro="" textlink="">
      <xdr:nvSpPr>
        <xdr:cNvPr id="633" name="公債費該当値テキスト">
          <a:extLst>
            <a:ext uri="{FF2B5EF4-FFF2-40B4-BE49-F238E27FC236}">
              <a16:creationId xmlns:a16="http://schemas.microsoft.com/office/drawing/2014/main" id="{00000000-0008-0000-0600-000079020000}"/>
            </a:ext>
          </a:extLst>
        </xdr:cNvPr>
        <xdr:cNvSpPr txBox="1"/>
      </xdr:nvSpPr>
      <xdr:spPr>
        <a:xfrm>
          <a:off x="16370300" y="13258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143810</xdr:rowOff>
    </xdr:from>
    <xdr:to>
      <xdr:col>81</xdr:col>
      <xdr:colOff>101600</xdr:colOff>
      <xdr:row>78</xdr:row>
      <xdr:rowOff>73960</xdr:rowOff>
    </xdr:to>
    <xdr:sp macro="" textlink="">
      <xdr:nvSpPr>
        <xdr:cNvPr id="634" name="楕円 633">
          <a:extLst>
            <a:ext uri="{FF2B5EF4-FFF2-40B4-BE49-F238E27FC236}">
              <a16:creationId xmlns:a16="http://schemas.microsoft.com/office/drawing/2014/main" id="{00000000-0008-0000-0600-00007A020000}"/>
            </a:ext>
          </a:extLst>
        </xdr:cNvPr>
        <xdr:cNvSpPr/>
      </xdr:nvSpPr>
      <xdr:spPr>
        <a:xfrm>
          <a:off x="15430500" y="13345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65087</xdr:rowOff>
    </xdr:from>
    <xdr:ext cx="534377"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5214111" y="13438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155401</xdr:rowOff>
    </xdr:from>
    <xdr:to>
      <xdr:col>76</xdr:col>
      <xdr:colOff>165100</xdr:colOff>
      <xdr:row>78</xdr:row>
      <xdr:rowOff>85551</xdr:rowOff>
    </xdr:to>
    <xdr:sp macro="" textlink="">
      <xdr:nvSpPr>
        <xdr:cNvPr id="636" name="楕円 635">
          <a:extLst>
            <a:ext uri="{FF2B5EF4-FFF2-40B4-BE49-F238E27FC236}">
              <a16:creationId xmlns:a16="http://schemas.microsoft.com/office/drawing/2014/main" id="{00000000-0008-0000-0600-00007C020000}"/>
            </a:ext>
          </a:extLst>
        </xdr:cNvPr>
        <xdr:cNvSpPr/>
      </xdr:nvSpPr>
      <xdr:spPr>
        <a:xfrm>
          <a:off x="14541500" y="13357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76678</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4325111" y="13449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152259</xdr:rowOff>
    </xdr:from>
    <xdr:to>
      <xdr:col>72</xdr:col>
      <xdr:colOff>38100</xdr:colOff>
      <xdr:row>78</xdr:row>
      <xdr:rowOff>82409</xdr:rowOff>
    </xdr:to>
    <xdr:sp macro="" textlink="">
      <xdr:nvSpPr>
        <xdr:cNvPr id="638" name="楕円 637">
          <a:extLst>
            <a:ext uri="{FF2B5EF4-FFF2-40B4-BE49-F238E27FC236}">
              <a16:creationId xmlns:a16="http://schemas.microsoft.com/office/drawing/2014/main" id="{00000000-0008-0000-0600-00007E020000}"/>
            </a:ext>
          </a:extLst>
        </xdr:cNvPr>
        <xdr:cNvSpPr/>
      </xdr:nvSpPr>
      <xdr:spPr>
        <a:xfrm>
          <a:off x="13652500" y="13353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73536</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436111" y="13446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155187</xdr:rowOff>
    </xdr:from>
    <xdr:to>
      <xdr:col>67</xdr:col>
      <xdr:colOff>101600</xdr:colOff>
      <xdr:row>78</xdr:row>
      <xdr:rowOff>85337</xdr:rowOff>
    </xdr:to>
    <xdr:sp macro="" textlink="">
      <xdr:nvSpPr>
        <xdr:cNvPr id="640" name="楕円 639">
          <a:extLst>
            <a:ext uri="{FF2B5EF4-FFF2-40B4-BE49-F238E27FC236}">
              <a16:creationId xmlns:a16="http://schemas.microsoft.com/office/drawing/2014/main" id="{00000000-0008-0000-0600-000080020000}"/>
            </a:ext>
          </a:extLst>
        </xdr:cNvPr>
        <xdr:cNvSpPr/>
      </xdr:nvSpPr>
      <xdr:spPr>
        <a:xfrm>
          <a:off x="12763500" y="13356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76464</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2547111" y="13449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2" name="正方形/長方形 641">
          <a:extLst>
            <a:ext uri="{FF2B5EF4-FFF2-40B4-BE49-F238E27FC236}">
              <a16:creationId xmlns:a16="http://schemas.microsoft.com/office/drawing/2014/main" id="{00000000-0008-0000-0600-000082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3" name="正方形/長方形 642">
          <a:extLst>
            <a:ext uri="{FF2B5EF4-FFF2-40B4-BE49-F238E27FC236}">
              <a16:creationId xmlns:a16="http://schemas.microsoft.com/office/drawing/2014/main" id="{00000000-0008-0000-0600-000083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4" name="正方形/長方形 643">
          <a:extLst>
            <a:ext uri="{FF2B5EF4-FFF2-40B4-BE49-F238E27FC236}">
              <a16:creationId xmlns:a16="http://schemas.microsoft.com/office/drawing/2014/main" id="{00000000-0008-0000-0600-000084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5" name="正方形/長方形 644">
          <a:extLst>
            <a:ext uri="{FF2B5EF4-FFF2-40B4-BE49-F238E27FC236}">
              <a16:creationId xmlns:a16="http://schemas.microsoft.com/office/drawing/2014/main" id="{00000000-0008-0000-0600-000085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1" name="直線コネクタ 650">
          <a:extLst>
            <a:ext uri="{FF2B5EF4-FFF2-40B4-BE49-F238E27FC236}">
              <a16:creationId xmlns:a16="http://schemas.microsoft.com/office/drawing/2014/main" id="{00000000-0008-0000-0600-00008B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52" name="直線コネクタ 651">
          <a:extLst>
            <a:ext uri="{FF2B5EF4-FFF2-40B4-BE49-F238E27FC236}">
              <a16:creationId xmlns:a16="http://schemas.microsoft.com/office/drawing/2014/main" id="{00000000-0008-0000-0600-00008C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54" name="直線コネクタ 653">
          <a:extLst>
            <a:ext uri="{FF2B5EF4-FFF2-40B4-BE49-F238E27FC236}">
              <a16:creationId xmlns:a16="http://schemas.microsoft.com/office/drawing/2014/main" id="{00000000-0008-0000-0600-00008E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144434</xdr:rowOff>
    </xdr:from>
    <xdr:ext cx="595419"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1850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56" name="直線コネクタ 655">
          <a:extLst>
            <a:ext uri="{FF2B5EF4-FFF2-40B4-BE49-F238E27FC236}">
              <a16:creationId xmlns:a16="http://schemas.microsoft.com/office/drawing/2014/main" id="{00000000-0008-0000-0600-000090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94</xdr:row>
      <xdr:rowOff>160763</xdr:rowOff>
    </xdr:from>
    <xdr:ext cx="595419"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1850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5641</xdr:rowOff>
    </xdr:from>
    <xdr:ext cx="595419"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1850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6" name="積立金グラフ枠">
          <a:extLst>
            <a:ext uri="{FF2B5EF4-FFF2-40B4-BE49-F238E27FC236}">
              <a16:creationId xmlns:a16="http://schemas.microsoft.com/office/drawing/2014/main" id="{00000000-0008-0000-0600-00009A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23555</xdr:rowOff>
    </xdr:from>
    <xdr:to>
      <xdr:col>85</xdr:col>
      <xdr:colOff>126364</xdr:colOff>
      <xdr:row>99</xdr:row>
      <xdr:rowOff>97899</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flipV="1">
          <a:off x="16317595" y="15625505"/>
          <a:ext cx="1269" cy="14459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101726</xdr:rowOff>
    </xdr:from>
    <xdr:ext cx="378565" cy="259045"/>
    <xdr:sp macro="" textlink="">
      <xdr:nvSpPr>
        <xdr:cNvPr id="668" name="積立金最小値テキスト">
          <a:extLst>
            <a:ext uri="{FF2B5EF4-FFF2-40B4-BE49-F238E27FC236}">
              <a16:creationId xmlns:a16="http://schemas.microsoft.com/office/drawing/2014/main" id="{00000000-0008-0000-0600-00009C020000}"/>
            </a:ext>
          </a:extLst>
        </xdr:cNvPr>
        <xdr:cNvSpPr txBox="1"/>
      </xdr:nvSpPr>
      <xdr:spPr>
        <a:xfrm>
          <a:off x="16370300" y="170752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97899</xdr:rowOff>
    </xdr:from>
    <xdr:to>
      <xdr:col>86</xdr:col>
      <xdr:colOff>25400</xdr:colOff>
      <xdr:row>99</xdr:row>
      <xdr:rowOff>97899</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6230600" y="170714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141682</xdr:rowOff>
    </xdr:from>
    <xdr:ext cx="599010" cy="259045"/>
    <xdr:sp macro="" textlink="">
      <xdr:nvSpPr>
        <xdr:cNvPr id="670" name="積立金最大値テキスト">
          <a:extLst>
            <a:ext uri="{FF2B5EF4-FFF2-40B4-BE49-F238E27FC236}">
              <a16:creationId xmlns:a16="http://schemas.microsoft.com/office/drawing/2014/main" id="{00000000-0008-0000-0600-00009E020000}"/>
            </a:ext>
          </a:extLst>
        </xdr:cNvPr>
        <xdr:cNvSpPr txBox="1"/>
      </xdr:nvSpPr>
      <xdr:spPr>
        <a:xfrm>
          <a:off x="16370300" y="154007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443,065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23555</xdr:rowOff>
    </xdr:from>
    <xdr:to>
      <xdr:col>86</xdr:col>
      <xdr:colOff>25400</xdr:colOff>
      <xdr:row>91</xdr:row>
      <xdr:rowOff>23555</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6230600" y="156255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2524</xdr:rowOff>
    </xdr:from>
    <xdr:to>
      <xdr:col>85</xdr:col>
      <xdr:colOff>127000</xdr:colOff>
      <xdr:row>97</xdr:row>
      <xdr:rowOff>127939</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flipV="1">
          <a:off x="15481300" y="16633174"/>
          <a:ext cx="838200" cy="125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134582</xdr:rowOff>
    </xdr:from>
    <xdr:ext cx="534377" cy="259045"/>
    <xdr:sp macro="" textlink="">
      <xdr:nvSpPr>
        <xdr:cNvPr id="673" name="積立金平均値テキスト">
          <a:extLst>
            <a:ext uri="{FF2B5EF4-FFF2-40B4-BE49-F238E27FC236}">
              <a16:creationId xmlns:a16="http://schemas.microsoft.com/office/drawing/2014/main" id="{00000000-0008-0000-0600-0000A1020000}"/>
            </a:ext>
          </a:extLst>
        </xdr:cNvPr>
        <xdr:cNvSpPr txBox="1"/>
      </xdr:nvSpPr>
      <xdr:spPr>
        <a:xfrm>
          <a:off x="16370300" y="167652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156155</xdr:rowOff>
    </xdr:from>
    <xdr:to>
      <xdr:col>85</xdr:col>
      <xdr:colOff>177800</xdr:colOff>
      <xdr:row>98</xdr:row>
      <xdr:rowOff>86305</xdr:rowOff>
    </xdr:to>
    <xdr:sp macro="" textlink="">
      <xdr:nvSpPr>
        <xdr:cNvPr id="674" name="フローチャート: 判断 673">
          <a:extLst>
            <a:ext uri="{FF2B5EF4-FFF2-40B4-BE49-F238E27FC236}">
              <a16:creationId xmlns:a16="http://schemas.microsoft.com/office/drawing/2014/main" id="{00000000-0008-0000-0600-0000A2020000}"/>
            </a:ext>
          </a:extLst>
        </xdr:cNvPr>
        <xdr:cNvSpPr/>
      </xdr:nvSpPr>
      <xdr:spPr>
        <a:xfrm>
          <a:off x="16268700" y="16786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54214</xdr:rowOff>
    </xdr:from>
    <xdr:to>
      <xdr:col>81</xdr:col>
      <xdr:colOff>50800</xdr:colOff>
      <xdr:row>97</xdr:row>
      <xdr:rowOff>127939</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4592300" y="16684864"/>
          <a:ext cx="889000" cy="73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147295</xdr:rowOff>
    </xdr:from>
    <xdr:to>
      <xdr:col>81</xdr:col>
      <xdr:colOff>101600</xdr:colOff>
      <xdr:row>98</xdr:row>
      <xdr:rowOff>77445</xdr:rowOff>
    </xdr:to>
    <xdr:sp macro="" textlink="">
      <xdr:nvSpPr>
        <xdr:cNvPr id="676" name="フローチャート: 判断 675">
          <a:extLst>
            <a:ext uri="{FF2B5EF4-FFF2-40B4-BE49-F238E27FC236}">
              <a16:creationId xmlns:a16="http://schemas.microsoft.com/office/drawing/2014/main" id="{00000000-0008-0000-0600-0000A4020000}"/>
            </a:ext>
          </a:extLst>
        </xdr:cNvPr>
        <xdr:cNvSpPr/>
      </xdr:nvSpPr>
      <xdr:spPr>
        <a:xfrm>
          <a:off x="15430500" y="16777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68572</xdr:rowOff>
    </xdr:from>
    <xdr:ext cx="534377"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5214111" y="16870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54214</xdr:rowOff>
    </xdr:from>
    <xdr:to>
      <xdr:col>76</xdr:col>
      <xdr:colOff>114300</xdr:colOff>
      <xdr:row>97</xdr:row>
      <xdr:rowOff>132104</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flipV="1">
          <a:off x="13703300" y="16684864"/>
          <a:ext cx="889000" cy="77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148532</xdr:rowOff>
    </xdr:from>
    <xdr:to>
      <xdr:col>76</xdr:col>
      <xdr:colOff>165100</xdr:colOff>
      <xdr:row>98</xdr:row>
      <xdr:rowOff>78682</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4541500" y="16779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69809</xdr:rowOff>
    </xdr:from>
    <xdr:ext cx="534377"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4325111" y="16871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125014</xdr:rowOff>
    </xdr:from>
    <xdr:to>
      <xdr:col>71</xdr:col>
      <xdr:colOff>177800</xdr:colOff>
      <xdr:row>97</xdr:row>
      <xdr:rowOff>132104</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2814300" y="16755664"/>
          <a:ext cx="889000" cy="7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129973</xdr:rowOff>
    </xdr:from>
    <xdr:to>
      <xdr:col>72</xdr:col>
      <xdr:colOff>38100</xdr:colOff>
      <xdr:row>98</xdr:row>
      <xdr:rowOff>60123</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3652500" y="16760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51250</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3436111" y="16853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50851</xdr:rowOff>
    </xdr:from>
    <xdr:to>
      <xdr:col>67</xdr:col>
      <xdr:colOff>101600</xdr:colOff>
      <xdr:row>98</xdr:row>
      <xdr:rowOff>152451</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2763500" y="16852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143578</xdr:rowOff>
    </xdr:from>
    <xdr:ext cx="534377"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2547111" y="16945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123174</xdr:rowOff>
    </xdr:from>
    <xdr:to>
      <xdr:col>85</xdr:col>
      <xdr:colOff>177800</xdr:colOff>
      <xdr:row>97</xdr:row>
      <xdr:rowOff>53324</xdr:rowOff>
    </xdr:to>
    <xdr:sp macro="" textlink="">
      <xdr:nvSpPr>
        <xdr:cNvPr id="691" name="楕円 690">
          <a:extLst>
            <a:ext uri="{FF2B5EF4-FFF2-40B4-BE49-F238E27FC236}">
              <a16:creationId xmlns:a16="http://schemas.microsoft.com/office/drawing/2014/main" id="{00000000-0008-0000-0600-0000B3020000}"/>
            </a:ext>
          </a:extLst>
        </xdr:cNvPr>
        <xdr:cNvSpPr/>
      </xdr:nvSpPr>
      <xdr:spPr>
        <a:xfrm>
          <a:off x="16268700" y="16582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146051</xdr:rowOff>
    </xdr:from>
    <xdr:ext cx="599010" cy="259045"/>
    <xdr:sp macro="" textlink="">
      <xdr:nvSpPr>
        <xdr:cNvPr id="692" name="積立金該当値テキスト">
          <a:extLst>
            <a:ext uri="{FF2B5EF4-FFF2-40B4-BE49-F238E27FC236}">
              <a16:creationId xmlns:a16="http://schemas.microsoft.com/office/drawing/2014/main" id="{00000000-0008-0000-0600-0000B4020000}"/>
            </a:ext>
          </a:extLst>
        </xdr:cNvPr>
        <xdr:cNvSpPr txBox="1"/>
      </xdr:nvSpPr>
      <xdr:spPr>
        <a:xfrm>
          <a:off x="16370300" y="164338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77139</xdr:rowOff>
    </xdr:from>
    <xdr:to>
      <xdr:col>81</xdr:col>
      <xdr:colOff>101600</xdr:colOff>
      <xdr:row>98</xdr:row>
      <xdr:rowOff>7289</xdr:rowOff>
    </xdr:to>
    <xdr:sp macro="" textlink="">
      <xdr:nvSpPr>
        <xdr:cNvPr id="693" name="楕円 692">
          <a:extLst>
            <a:ext uri="{FF2B5EF4-FFF2-40B4-BE49-F238E27FC236}">
              <a16:creationId xmlns:a16="http://schemas.microsoft.com/office/drawing/2014/main" id="{00000000-0008-0000-0600-0000B5020000}"/>
            </a:ext>
          </a:extLst>
        </xdr:cNvPr>
        <xdr:cNvSpPr/>
      </xdr:nvSpPr>
      <xdr:spPr>
        <a:xfrm>
          <a:off x="15430500" y="16707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23816</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5214111" y="16483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3414</xdr:rowOff>
    </xdr:from>
    <xdr:to>
      <xdr:col>76</xdr:col>
      <xdr:colOff>165100</xdr:colOff>
      <xdr:row>97</xdr:row>
      <xdr:rowOff>105014</xdr:rowOff>
    </xdr:to>
    <xdr:sp macro="" textlink="">
      <xdr:nvSpPr>
        <xdr:cNvPr id="695" name="楕円 694">
          <a:extLst>
            <a:ext uri="{FF2B5EF4-FFF2-40B4-BE49-F238E27FC236}">
              <a16:creationId xmlns:a16="http://schemas.microsoft.com/office/drawing/2014/main" id="{00000000-0008-0000-0600-0000B7020000}"/>
            </a:ext>
          </a:extLst>
        </xdr:cNvPr>
        <xdr:cNvSpPr/>
      </xdr:nvSpPr>
      <xdr:spPr>
        <a:xfrm>
          <a:off x="14541500" y="16634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121541</xdr:rowOff>
    </xdr:from>
    <xdr:ext cx="59901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4292795" y="164092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81304</xdr:rowOff>
    </xdr:from>
    <xdr:to>
      <xdr:col>72</xdr:col>
      <xdr:colOff>38100</xdr:colOff>
      <xdr:row>98</xdr:row>
      <xdr:rowOff>11454</xdr:rowOff>
    </xdr:to>
    <xdr:sp macro="" textlink="">
      <xdr:nvSpPr>
        <xdr:cNvPr id="697" name="楕円 696">
          <a:extLst>
            <a:ext uri="{FF2B5EF4-FFF2-40B4-BE49-F238E27FC236}">
              <a16:creationId xmlns:a16="http://schemas.microsoft.com/office/drawing/2014/main" id="{00000000-0008-0000-0600-0000B9020000}"/>
            </a:ext>
          </a:extLst>
        </xdr:cNvPr>
        <xdr:cNvSpPr/>
      </xdr:nvSpPr>
      <xdr:spPr>
        <a:xfrm>
          <a:off x="13652500" y="16711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27981</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3436111" y="16487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74214</xdr:rowOff>
    </xdr:from>
    <xdr:to>
      <xdr:col>67</xdr:col>
      <xdr:colOff>101600</xdr:colOff>
      <xdr:row>98</xdr:row>
      <xdr:rowOff>4364</xdr:rowOff>
    </xdr:to>
    <xdr:sp macro="" textlink="">
      <xdr:nvSpPr>
        <xdr:cNvPr id="699" name="楕円 698">
          <a:extLst>
            <a:ext uri="{FF2B5EF4-FFF2-40B4-BE49-F238E27FC236}">
              <a16:creationId xmlns:a16="http://schemas.microsoft.com/office/drawing/2014/main" id="{00000000-0008-0000-0600-0000BB020000}"/>
            </a:ext>
          </a:extLst>
        </xdr:cNvPr>
        <xdr:cNvSpPr/>
      </xdr:nvSpPr>
      <xdr:spPr>
        <a:xfrm>
          <a:off x="12763500" y="16704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20891</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2547111" y="16480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1" name="正方形/長方形 700">
          <a:extLst>
            <a:ext uri="{FF2B5EF4-FFF2-40B4-BE49-F238E27FC236}">
              <a16:creationId xmlns:a16="http://schemas.microsoft.com/office/drawing/2014/main" id="{00000000-0008-0000-0600-0000B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2" name="正方形/長方形 701">
          <a:extLst>
            <a:ext uri="{FF2B5EF4-FFF2-40B4-BE49-F238E27FC236}">
              <a16:creationId xmlns:a16="http://schemas.microsoft.com/office/drawing/2014/main" id="{00000000-0008-0000-0600-0000BE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3" name="正方形/長方形 702">
          <a:extLst>
            <a:ext uri="{FF2B5EF4-FFF2-40B4-BE49-F238E27FC236}">
              <a16:creationId xmlns:a16="http://schemas.microsoft.com/office/drawing/2014/main" id="{00000000-0008-0000-0600-0000BF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0" name="直線コネクタ 709">
          <a:extLst>
            <a:ext uri="{FF2B5EF4-FFF2-40B4-BE49-F238E27FC236}">
              <a16:creationId xmlns:a16="http://schemas.microsoft.com/office/drawing/2014/main" id="{00000000-0008-0000-0600-0000C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1" name="直線コネクタ 710">
          <a:extLst>
            <a:ext uri="{FF2B5EF4-FFF2-40B4-BE49-F238E27FC236}">
              <a16:creationId xmlns:a16="http://schemas.microsoft.com/office/drawing/2014/main" id="{00000000-0008-0000-0600-0000C7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3" name="直線コネクタ 712">
          <a:extLst>
            <a:ext uri="{FF2B5EF4-FFF2-40B4-BE49-F238E27FC236}">
              <a16:creationId xmlns:a16="http://schemas.microsoft.com/office/drawing/2014/main" id="{00000000-0008-0000-0600-0000C9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3" name="投資及び出資金グラフ枠">
          <a:extLst>
            <a:ext uri="{FF2B5EF4-FFF2-40B4-BE49-F238E27FC236}">
              <a16:creationId xmlns:a16="http://schemas.microsoft.com/office/drawing/2014/main" id="{00000000-0008-0000-0600-0000D3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121488</xdr:rowOff>
    </xdr:from>
    <xdr:to>
      <xdr:col>116</xdr:col>
      <xdr:colOff>62864</xdr:colOff>
      <xdr:row>39</xdr:row>
      <xdr:rowOff>44450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flipV="1">
          <a:off x="22159595" y="5436438"/>
          <a:ext cx="1269" cy="12945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25" name="投資及び出資金最小値テキスト">
          <a:extLst>
            <a:ext uri="{FF2B5EF4-FFF2-40B4-BE49-F238E27FC236}">
              <a16:creationId xmlns:a16="http://schemas.microsoft.com/office/drawing/2014/main" id="{00000000-0008-0000-0600-0000D5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68165</xdr:rowOff>
    </xdr:from>
    <xdr:ext cx="534377" cy="259045"/>
    <xdr:sp macro="" textlink="">
      <xdr:nvSpPr>
        <xdr:cNvPr id="727" name="投資及び出資金最大値テキスト">
          <a:extLst>
            <a:ext uri="{FF2B5EF4-FFF2-40B4-BE49-F238E27FC236}">
              <a16:creationId xmlns:a16="http://schemas.microsoft.com/office/drawing/2014/main" id="{00000000-0008-0000-0600-0000D7020000}"/>
            </a:ext>
          </a:extLst>
        </xdr:cNvPr>
        <xdr:cNvSpPr txBox="1"/>
      </xdr:nvSpPr>
      <xdr:spPr>
        <a:xfrm>
          <a:off x="22212300" y="5211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33,978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121488</xdr:rowOff>
    </xdr:from>
    <xdr:to>
      <xdr:col>116</xdr:col>
      <xdr:colOff>152400</xdr:colOff>
      <xdr:row>31</xdr:row>
      <xdr:rowOff>121488</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22072600" y="54364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104991</xdr:rowOff>
    </xdr:from>
    <xdr:to>
      <xdr:col>116</xdr:col>
      <xdr:colOff>63500</xdr:colOff>
      <xdr:row>37</xdr:row>
      <xdr:rowOff>122707</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flipV="1">
          <a:off x="21323300" y="6448641"/>
          <a:ext cx="838200" cy="17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109923</xdr:rowOff>
    </xdr:from>
    <xdr:ext cx="469744" cy="259045"/>
    <xdr:sp macro="" textlink="">
      <xdr:nvSpPr>
        <xdr:cNvPr id="730" name="投資及び出資金平均値テキスト">
          <a:extLst>
            <a:ext uri="{FF2B5EF4-FFF2-40B4-BE49-F238E27FC236}">
              <a16:creationId xmlns:a16="http://schemas.microsoft.com/office/drawing/2014/main" id="{00000000-0008-0000-0600-0000DA020000}"/>
            </a:ext>
          </a:extLst>
        </xdr:cNvPr>
        <xdr:cNvSpPr txBox="1"/>
      </xdr:nvSpPr>
      <xdr:spPr>
        <a:xfrm>
          <a:off x="22212300" y="645357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131496</xdr:rowOff>
    </xdr:from>
    <xdr:to>
      <xdr:col>116</xdr:col>
      <xdr:colOff>114300</xdr:colOff>
      <xdr:row>38</xdr:row>
      <xdr:rowOff>61646</xdr:rowOff>
    </xdr:to>
    <xdr:sp macro="" textlink="">
      <xdr:nvSpPr>
        <xdr:cNvPr id="731" name="フローチャート: 判断 730">
          <a:extLst>
            <a:ext uri="{FF2B5EF4-FFF2-40B4-BE49-F238E27FC236}">
              <a16:creationId xmlns:a16="http://schemas.microsoft.com/office/drawing/2014/main" id="{00000000-0008-0000-0600-0000DB020000}"/>
            </a:ext>
          </a:extLst>
        </xdr:cNvPr>
        <xdr:cNvSpPr/>
      </xdr:nvSpPr>
      <xdr:spPr>
        <a:xfrm>
          <a:off x="22110700" y="6475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122707</xdr:rowOff>
    </xdr:from>
    <xdr:to>
      <xdr:col>111</xdr:col>
      <xdr:colOff>177800</xdr:colOff>
      <xdr:row>37</xdr:row>
      <xdr:rowOff>130442</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flipV="1">
          <a:off x="20434300" y="6466357"/>
          <a:ext cx="889000" cy="7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37350</xdr:rowOff>
    </xdr:from>
    <xdr:to>
      <xdr:col>112</xdr:col>
      <xdr:colOff>38100</xdr:colOff>
      <xdr:row>38</xdr:row>
      <xdr:rowOff>138950</xdr:rowOff>
    </xdr:to>
    <xdr:sp macro="" textlink="">
      <xdr:nvSpPr>
        <xdr:cNvPr id="733" name="フローチャート: 判断 732">
          <a:extLst>
            <a:ext uri="{FF2B5EF4-FFF2-40B4-BE49-F238E27FC236}">
              <a16:creationId xmlns:a16="http://schemas.microsoft.com/office/drawing/2014/main" id="{00000000-0008-0000-0600-0000DD020000}"/>
            </a:ext>
          </a:extLst>
        </xdr:cNvPr>
        <xdr:cNvSpPr/>
      </xdr:nvSpPr>
      <xdr:spPr>
        <a:xfrm>
          <a:off x="21272500" y="6552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130077</xdr:rowOff>
    </xdr:from>
    <xdr:ext cx="469744"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21088428" y="6645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130442</xdr:rowOff>
    </xdr:from>
    <xdr:to>
      <xdr:col>107</xdr:col>
      <xdr:colOff>50800</xdr:colOff>
      <xdr:row>39</xdr:row>
      <xdr:rowOff>44450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flipV="1">
          <a:off x="19545300" y="6474092"/>
          <a:ext cx="889000" cy="256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67335</xdr:rowOff>
    </xdr:from>
    <xdr:to>
      <xdr:col>107</xdr:col>
      <xdr:colOff>101600</xdr:colOff>
      <xdr:row>38</xdr:row>
      <xdr:rowOff>168935</xdr:rowOff>
    </xdr:to>
    <xdr:sp macro="" textlink="">
      <xdr:nvSpPr>
        <xdr:cNvPr id="736" name="フローチャート: 判断 735">
          <a:extLst>
            <a:ext uri="{FF2B5EF4-FFF2-40B4-BE49-F238E27FC236}">
              <a16:creationId xmlns:a16="http://schemas.microsoft.com/office/drawing/2014/main" id="{00000000-0008-0000-0600-0000E0020000}"/>
            </a:ext>
          </a:extLst>
        </xdr:cNvPr>
        <xdr:cNvSpPr/>
      </xdr:nvSpPr>
      <xdr:spPr>
        <a:xfrm>
          <a:off x="20383500" y="658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160062</xdr:rowOff>
    </xdr:from>
    <xdr:ext cx="469744"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20199428" y="6675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81509</xdr:rowOff>
    </xdr:from>
    <xdr:to>
      <xdr:col>102</xdr:col>
      <xdr:colOff>165100</xdr:colOff>
      <xdr:row>39</xdr:row>
      <xdr:rowOff>11659</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19494500" y="6596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28186</xdr:rowOff>
    </xdr:from>
    <xdr:ext cx="469744"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9310428" y="63718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84975</xdr:rowOff>
    </xdr:from>
    <xdr:to>
      <xdr:col>98</xdr:col>
      <xdr:colOff>38100</xdr:colOff>
      <xdr:row>39</xdr:row>
      <xdr:rowOff>15125</xdr:rowOff>
    </xdr:to>
    <xdr:sp macro="" textlink="">
      <xdr:nvSpPr>
        <xdr:cNvPr id="741" name="フローチャート: 判断 740">
          <a:extLst>
            <a:ext uri="{FF2B5EF4-FFF2-40B4-BE49-F238E27FC236}">
              <a16:creationId xmlns:a16="http://schemas.microsoft.com/office/drawing/2014/main" id="{00000000-0008-0000-0600-0000E5020000}"/>
            </a:ext>
          </a:extLst>
        </xdr:cNvPr>
        <xdr:cNvSpPr/>
      </xdr:nvSpPr>
      <xdr:spPr>
        <a:xfrm>
          <a:off x="18605500" y="6600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31653</xdr:rowOff>
    </xdr:from>
    <xdr:ext cx="469744"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18421428" y="6375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54191</xdr:rowOff>
    </xdr:from>
    <xdr:to>
      <xdr:col>116</xdr:col>
      <xdr:colOff>114300</xdr:colOff>
      <xdr:row>37</xdr:row>
      <xdr:rowOff>155791</xdr:rowOff>
    </xdr:to>
    <xdr:sp macro="" textlink="">
      <xdr:nvSpPr>
        <xdr:cNvPr id="748" name="楕円 747">
          <a:extLst>
            <a:ext uri="{FF2B5EF4-FFF2-40B4-BE49-F238E27FC236}">
              <a16:creationId xmlns:a16="http://schemas.microsoft.com/office/drawing/2014/main" id="{00000000-0008-0000-0600-0000EC020000}"/>
            </a:ext>
          </a:extLst>
        </xdr:cNvPr>
        <xdr:cNvSpPr/>
      </xdr:nvSpPr>
      <xdr:spPr>
        <a:xfrm>
          <a:off x="22110700" y="6397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77068</xdr:rowOff>
    </xdr:from>
    <xdr:ext cx="469744" cy="259045"/>
    <xdr:sp macro="" textlink="">
      <xdr:nvSpPr>
        <xdr:cNvPr id="749" name="投資及び出資金該当値テキスト">
          <a:extLst>
            <a:ext uri="{FF2B5EF4-FFF2-40B4-BE49-F238E27FC236}">
              <a16:creationId xmlns:a16="http://schemas.microsoft.com/office/drawing/2014/main" id="{00000000-0008-0000-0600-0000ED020000}"/>
            </a:ext>
          </a:extLst>
        </xdr:cNvPr>
        <xdr:cNvSpPr txBox="1"/>
      </xdr:nvSpPr>
      <xdr:spPr>
        <a:xfrm>
          <a:off x="22212300" y="62492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71907</xdr:rowOff>
    </xdr:from>
    <xdr:to>
      <xdr:col>112</xdr:col>
      <xdr:colOff>38100</xdr:colOff>
      <xdr:row>38</xdr:row>
      <xdr:rowOff>2057</xdr:rowOff>
    </xdr:to>
    <xdr:sp macro="" textlink="">
      <xdr:nvSpPr>
        <xdr:cNvPr id="750" name="楕円 749">
          <a:extLst>
            <a:ext uri="{FF2B5EF4-FFF2-40B4-BE49-F238E27FC236}">
              <a16:creationId xmlns:a16="http://schemas.microsoft.com/office/drawing/2014/main" id="{00000000-0008-0000-0600-0000EE020000}"/>
            </a:ext>
          </a:extLst>
        </xdr:cNvPr>
        <xdr:cNvSpPr/>
      </xdr:nvSpPr>
      <xdr:spPr>
        <a:xfrm>
          <a:off x="21272500" y="6415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18584</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1088428" y="6190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79642</xdr:rowOff>
    </xdr:from>
    <xdr:to>
      <xdr:col>107</xdr:col>
      <xdr:colOff>101600</xdr:colOff>
      <xdr:row>38</xdr:row>
      <xdr:rowOff>9792</xdr:rowOff>
    </xdr:to>
    <xdr:sp macro="" textlink="">
      <xdr:nvSpPr>
        <xdr:cNvPr id="752" name="楕円 751">
          <a:extLst>
            <a:ext uri="{FF2B5EF4-FFF2-40B4-BE49-F238E27FC236}">
              <a16:creationId xmlns:a16="http://schemas.microsoft.com/office/drawing/2014/main" id="{00000000-0008-0000-0600-0000F0020000}"/>
            </a:ext>
          </a:extLst>
        </xdr:cNvPr>
        <xdr:cNvSpPr/>
      </xdr:nvSpPr>
      <xdr:spPr>
        <a:xfrm>
          <a:off x="20383500" y="6423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26319</xdr:rowOff>
    </xdr:from>
    <xdr:ext cx="469744"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0199428" y="6198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54" name="楕円 753">
          <a:extLst>
            <a:ext uri="{FF2B5EF4-FFF2-40B4-BE49-F238E27FC236}">
              <a16:creationId xmlns:a16="http://schemas.microsoft.com/office/drawing/2014/main" id="{00000000-0008-0000-0600-0000F2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56" name="楕円 755">
          <a:extLst>
            <a:ext uri="{FF2B5EF4-FFF2-40B4-BE49-F238E27FC236}">
              <a16:creationId xmlns:a16="http://schemas.microsoft.com/office/drawing/2014/main" id="{00000000-0008-0000-0600-0000F4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8" name="正方形/長方形 757">
          <a:extLst>
            <a:ext uri="{FF2B5EF4-FFF2-40B4-BE49-F238E27FC236}">
              <a16:creationId xmlns:a16="http://schemas.microsoft.com/office/drawing/2014/main" id="{00000000-0008-0000-0600-0000F6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7" name="直線コネクタ 766">
          <a:extLst>
            <a:ext uri="{FF2B5EF4-FFF2-40B4-BE49-F238E27FC236}">
              <a16:creationId xmlns:a16="http://schemas.microsoft.com/office/drawing/2014/main" id="{00000000-0008-0000-0600-0000FF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68" name="直線コネクタ 767">
          <a:extLst>
            <a:ext uri="{FF2B5EF4-FFF2-40B4-BE49-F238E27FC236}">
              <a16:creationId xmlns:a16="http://schemas.microsoft.com/office/drawing/2014/main" id="{00000000-0008-0000-0600-000000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72" name="直線コネクタ 771">
          <a:extLst>
            <a:ext uri="{FF2B5EF4-FFF2-40B4-BE49-F238E27FC236}">
              <a16:creationId xmlns:a16="http://schemas.microsoft.com/office/drawing/2014/main" id="{00000000-0008-0000-0600-000004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8" name="貸付金グラフ枠">
          <a:extLst>
            <a:ext uri="{FF2B5EF4-FFF2-40B4-BE49-F238E27FC236}">
              <a16:creationId xmlns:a16="http://schemas.microsoft.com/office/drawing/2014/main" id="{00000000-0008-0000-0600-00000A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70869</xdr:rowOff>
    </xdr:from>
    <xdr:to>
      <xdr:col>116</xdr:col>
      <xdr:colOff>62864</xdr:colOff>
      <xdr:row>58</xdr:row>
      <xdr:rowOff>139700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flipV="1">
          <a:off x="22159595" y="8643369"/>
          <a:ext cx="1269" cy="14404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80" name="貸付金最小値テキスト">
          <a:extLst>
            <a:ext uri="{FF2B5EF4-FFF2-40B4-BE49-F238E27FC236}">
              <a16:creationId xmlns:a16="http://schemas.microsoft.com/office/drawing/2014/main" id="{00000000-0008-0000-0600-00000C030000}"/>
            </a:ext>
          </a:extLst>
        </xdr:cNvPr>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17546</xdr:rowOff>
    </xdr:from>
    <xdr:ext cx="534377" cy="259045"/>
    <xdr:sp macro="" textlink="">
      <xdr:nvSpPr>
        <xdr:cNvPr id="782" name="貸付金最大値テキスト">
          <a:extLst>
            <a:ext uri="{FF2B5EF4-FFF2-40B4-BE49-F238E27FC236}">
              <a16:creationId xmlns:a16="http://schemas.microsoft.com/office/drawing/2014/main" id="{00000000-0008-0000-0600-00000E030000}"/>
            </a:ext>
          </a:extLst>
        </xdr:cNvPr>
        <xdr:cNvSpPr txBox="1"/>
      </xdr:nvSpPr>
      <xdr:spPr>
        <a:xfrm>
          <a:off x="22212300" y="8418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70869</xdr:rowOff>
    </xdr:from>
    <xdr:to>
      <xdr:col>116</xdr:col>
      <xdr:colOff>152400</xdr:colOff>
      <xdr:row>50</xdr:row>
      <xdr:rowOff>70869</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22072600" y="86433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139700</xdr:rowOff>
    </xdr:from>
    <xdr:to>
      <xdr:col>116</xdr:col>
      <xdr:colOff>63500</xdr:colOff>
      <xdr:row>58</xdr:row>
      <xdr:rowOff>139700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21323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26532</xdr:rowOff>
    </xdr:from>
    <xdr:ext cx="469744" cy="259045"/>
    <xdr:sp macro="" textlink="">
      <xdr:nvSpPr>
        <xdr:cNvPr id="785" name="貸付金平均値テキスト">
          <a:extLst>
            <a:ext uri="{FF2B5EF4-FFF2-40B4-BE49-F238E27FC236}">
              <a16:creationId xmlns:a16="http://schemas.microsoft.com/office/drawing/2014/main" id="{00000000-0008-0000-0600-000011030000}"/>
            </a:ext>
          </a:extLst>
        </xdr:cNvPr>
        <xdr:cNvSpPr txBox="1"/>
      </xdr:nvSpPr>
      <xdr:spPr>
        <a:xfrm>
          <a:off x="22212300" y="97991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3655</xdr:rowOff>
    </xdr:from>
    <xdr:to>
      <xdr:col>116</xdr:col>
      <xdr:colOff>114300</xdr:colOff>
      <xdr:row>58</xdr:row>
      <xdr:rowOff>105255</xdr:rowOff>
    </xdr:to>
    <xdr:sp macro="" textlink="">
      <xdr:nvSpPr>
        <xdr:cNvPr id="786" name="フローチャート: 判断 785">
          <a:extLst>
            <a:ext uri="{FF2B5EF4-FFF2-40B4-BE49-F238E27FC236}">
              <a16:creationId xmlns:a16="http://schemas.microsoft.com/office/drawing/2014/main" id="{00000000-0008-0000-0600-000012030000}"/>
            </a:ext>
          </a:extLst>
        </xdr:cNvPr>
        <xdr:cNvSpPr/>
      </xdr:nvSpPr>
      <xdr:spPr>
        <a:xfrm>
          <a:off x="22110700" y="9947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139700</xdr:rowOff>
    </xdr:from>
    <xdr:to>
      <xdr:col>111</xdr:col>
      <xdr:colOff>177800</xdr:colOff>
      <xdr:row>58</xdr:row>
      <xdr:rowOff>139700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2043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63526</xdr:rowOff>
    </xdr:from>
    <xdr:to>
      <xdr:col>112</xdr:col>
      <xdr:colOff>38100</xdr:colOff>
      <xdr:row>57</xdr:row>
      <xdr:rowOff>165126</xdr:rowOff>
    </xdr:to>
    <xdr:sp macro="" textlink="">
      <xdr:nvSpPr>
        <xdr:cNvPr id="788" name="フローチャート: 判断 787">
          <a:extLst>
            <a:ext uri="{FF2B5EF4-FFF2-40B4-BE49-F238E27FC236}">
              <a16:creationId xmlns:a16="http://schemas.microsoft.com/office/drawing/2014/main" id="{00000000-0008-0000-0600-000014030000}"/>
            </a:ext>
          </a:extLst>
        </xdr:cNvPr>
        <xdr:cNvSpPr/>
      </xdr:nvSpPr>
      <xdr:spPr>
        <a:xfrm>
          <a:off x="21272500" y="9836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10203</xdr:rowOff>
    </xdr:from>
    <xdr:ext cx="469744"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21088428" y="9611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139700</xdr:rowOff>
    </xdr:from>
    <xdr:to>
      <xdr:col>107</xdr:col>
      <xdr:colOff>50800</xdr:colOff>
      <xdr:row>58</xdr:row>
      <xdr:rowOff>139700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9545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56</xdr:row>
      <xdr:rowOff>170030</xdr:rowOff>
    </xdr:from>
    <xdr:to>
      <xdr:col>107</xdr:col>
      <xdr:colOff>101600</xdr:colOff>
      <xdr:row>57</xdr:row>
      <xdr:rowOff>100180</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20383500" y="9771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55</xdr:row>
      <xdr:rowOff>116707</xdr:rowOff>
    </xdr:from>
    <xdr:ext cx="534377"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20167111" y="9546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139700</xdr:rowOff>
    </xdr:from>
    <xdr:to>
      <xdr:col>102</xdr:col>
      <xdr:colOff>114300</xdr:colOff>
      <xdr:row>58</xdr:row>
      <xdr:rowOff>139700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656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152291</xdr:rowOff>
    </xdr:from>
    <xdr:to>
      <xdr:col>102</xdr:col>
      <xdr:colOff>165100</xdr:colOff>
      <xdr:row>58</xdr:row>
      <xdr:rowOff>82441</xdr:rowOff>
    </xdr:to>
    <xdr:sp macro="" textlink="">
      <xdr:nvSpPr>
        <xdr:cNvPr id="794" name="フローチャート: 判断 793">
          <a:extLst>
            <a:ext uri="{FF2B5EF4-FFF2-40B4-BE49-F238E27FC236}">
              <a16:creationId xmlns:a16="http://schemas.microsoft.com/office/drawing/2014/main" id="{00000000-0008-0000-0600-00001A030000}"/>
            </a:ext>
          </a:extLst>
        </xdr:cNvPr>
        <xdr:cNvSpPr/>
      </xdr:nvSpPr>
      <xdr:spPr>
        <a:xfrm>
          <a:off x="19494500" y="9924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98968</xdr:rowOff>
    </xdr:from>
    <xdr:ext cx="469744"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9310428" y="97001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8570</xdr:rowOff>
    </xdr:from>
    <xdr:to>
      <xdr:col>98</xdr:col>
      <xdr:colOff>38100</xdr:colOff>
      <xdr:row>58</xdr:row>
      <xdr:rowOff>110170</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18605500" y="9952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126697</xdr:rowOff>
    </xdr:from>
    <xdr:ext cx="469744"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8421428" y="9727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03" name="楕円 802">
          <a:extLst>
            <a:ext uri="{FF2B5EF4-FFF2-40B4-BE49-F238E27FC236}">
              <a16:creationId xmlns:a16="http://schemas.microsoft.com/office/drawing/2014/main" id="{00000000-0008-0000-0600-000023030000}"/>
            </a:ext>
          </a:extLst>
        </xdr:cNvPr>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3827</xdr:rowOff>
    </xdr:from>
    <xdr:ext cx="249299" cy="259045"/>
    <xdr:sp macro="" textlink="">
      <xdr:nvSpPr>
        <xdr:cNvPr id="804" name="貸付金該当値テキスト">
          <a:extLst>
            <a:ext uri="{FF2B5EF4-FFF2-40B4-BE49-F238E27FC236}">
              <a16:creationId xmlns:a16="http://schemas.microsoft.com/office/drawing/2014/main" id="{00000000-0008-0000-0600-000024030000}"/>
            </a:ext>
          </a:extLst>
        </xdr:cNvPr>
        <xdr:cNvSpPr txBox="1"/>
      </xdr:nvSpPr>
      <xdr:spPr>
        <a:xfrm>
          <a:off x="22212300" y="994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88900</xdr:rowOff>
    </xdr:from>
    <xdr:to>
      <xdr:col>112</xdr:col>
      <xdr:colOff>38100</xdr:colOff>
      <xdr:row>59</xdr:row>
      <xdr:rowOff>19050</xdr:rowOff>
    </xdr:to>
    <xdr:sp macro="" textlink="">
      <xdr:nvSpPr>
        <xdr:cNvPr id="805" name="楕円 804">
          <a:extLst>
            <a:ext uri="{FF2B5EF4-FFF2-40B4-BE49-F238E27FC236}">
              <a16:creationId xmlns:a16="http://schemas.microsoft.com/office/drawing/2014/main" id="{00000000-0008-0000-0600-000025030000}"/>
            </a:ext>
          </a:extLst>
        </xdr:cNvPr>
        <xdr:cNvSpPr/>
      </xdr:nvSpPr>
      <xdr:spPr>
        <a:xfrm>
          <a:off x="2127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10177</xdr:rowOff>
    </xdr:from>
    <xdr:ext cx="249299"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19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88900</xdr:rowOff>
    </xdr:from>
    <xdr:to>
      <xdr:col>107</xdr:col>
      <xdr:colOff>101600</xdr:colOff>
      <xdr:row>59</xdr:row>
      <xdr:rowOff>19050</xdr:rowOff>
    </xdr:to>
    <xdr:sp macro="" textlink="">
      <xdr:nvSpPr>
        <xdr:cNvPr id="807" name="楕円 806">
          <a:extLst>
            <a:ext uri="{FF2B5EF4-FFF2-40B4-BE49-F238E27FC236}">
              <a16:creationId xmlns:a16="http://schemas.microsoft.com/office/drawing/2014/main" id="{00000000-0008-0000-0600-000027030000}"/>
            </a:ext>
          </a:extLst>
        </xdr:cNvPr>
        <xdr:cNvSpPr/>
      </xdr:nvSpPr>
      <xdr:spPr>
        <a:xfrm>
          <a:off x="2038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10177</xdr:rowOff>
    </xdr:from>
    <xdr:ext cx="249299"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030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88900</xdr:rowOff>
    </xdr:from>
    <xdr:to>
      <xdr:col>102</xdr:col>
      <xdr:colOff>165100</xdr:colOff>
      <xdr:row>59</xdr:row>
      <xdr:rowOff>19050</xdr:rowOff>
    </xdr:to>
    <xdr:sp macro="" textlink="">
      <xdr:nvSpPr>
        <xdr:cNvPr id="809" name="楕円 808">
          <a:extLst>
            <a:ext uri="{FF2B5EF4-FFF2-40B4-BE49-F238E27FC236}">
              <a16:creationId xmlns:a16="http://schemas.microsoft.com/office/drawing/2014/main" id="{00000000-0008-0000-0600-000029030000}"/>
            </a:ext>
          </a:extLst>
        </xdr:cNvPr>
        <xdr:cNvSpPr/>
      </xdr:nvSpPr>
      <xdr:spPr>
        <a:xfrm>
          <a:off x="19494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10177</xdr:rowOff>
    </xdr:from>
    <xdr:ext cx="249299"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9420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88900</xdr:rowOff>
    </xdr:from>
    <xdr:to>
      <xdr:col>98</xdr:col>
      <xdr:colOff>38100</xdr:colOff>
      <xdr:row>59</xdr:row>
      <xdr:rowOff>19050</xdr:rowOff>
    </xdr:to>
    <xdr:sp macro="" textlink="">
      <xdr:nvSpPr>
        <xdr:cNvPr id="811" name="楕円 810">
          <a:extLst>
            <a:ext uri="{FF2B5EF4-FFF2-40B4-BE49-F238E27FC236}">
              <a16:creationId xmlns:a16="http://schemas.microsoft.com/office/drawing/2014/main" id="{00000000-0008-0000-0600-00002B030000}"/>
            </a:ext>
          </a:extLst>
        </xdr:cNvPr>
        <xdr:cNvSpPr/>
      </xdr:nvSpPr>
      <xdr:spPr>
        <a:xfrm>
          <a:off x="18605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10177</xdr:rowOff>
    </xdr:from>
    <xdr:ext cx="249299"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8531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3" name="正方形/長方形 812">
          <a:extLst>
            <a:ext uri="{FF2B5EF4-FFF2-40B4-BE49-F238E27FC236}">
              <a16:creationId xmlns:a16="http://schemas.microsoft.com/office/drawing/2014/main" id="{00000000-0008-0000-0600-00002D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4" name="正方形/長方形 813">
          <a:extLst>
            <a:ext uri="{FF2B5EF4-FFF2-40B4-BE49-F238E27FC236}">
              <a16:creationId xmlns:a16="http://schemas.microsoft.com/office/drawing/2014/main" id="{00000000-0008-0000-0600-00002E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5" name="正方形/長方形 814">
          <a:extLst>
            <a:ext uri="{FF2B5EF4-FFF2-40B4-BE49-F238E27FC236}">
              <a16:creationId xmlns:a16="http://schemas.microsoft.com/office/drawing/2014/main" id="{00000000-0008-0000-0600-00002F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2" name="直線コネクタ 821">
          <a:extLst>
            <a:ext uri="{FF2B5EF4-FFF2-40B4-BE49-F238E27FC236}">
              <a16:creationId xmlns:a16="http://schemas.microsoft.com/office/drawing/2014/main" id="{00000000-0008-0000-0600-000036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24" name="直線コネクタ 823">
          <a:extLst>
            <a:ext uri="{FF2B5EF4-FFF2-40B4-BE49-F238E27FC236}">
              <a16:creationId xmlns:a16="http://schemas.microsoft.com/office/drawing/2014/main" id="{00000000-0008-0000-0600-000038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26" name="直線コネクタ 825">
          <a:extLst>
            <a:ext uri="{FF2B5EF4-FFF2-40B4-BE49-F238E27FC236}">
              <a16:creationId xmlns:a16="http://schemas.microsoft.com/office/drawing/2014/main" id="{00000000-0008-0000-0600-00003A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28" name="直線コネクタ 827">
          <a:extLst>
            <a:ext uri="{FF2B5EF4-FFF2-40B4-BE49-F238E27FC236}">
              <a16:creationId xmlns:a16="http://schemas.microsoft.com/office/drawing/2014/main" id="{00000000-0008-0000-0600-00003C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8" name="繰出金グラフ枠">
          <a:extLst>
            <a:ext uri="{FF2B5EF4-FFF2-40B4-BE49-F238E27FC236}">
              <a16:creationId xmlns:a16="http://schemas.microsoft.com/office/drawing/2014/main" id="{00000000-0008-0000-0600-000046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98977</xdr:rowOff>
    </xdr:from>
    <xdr:to>
      <xdr:col>116</xdr:col>
      <xdr:colOff>62864</xdr:colOff>
      <xdr:row>78</xdr:row>
      <xdr:rowOff>159489</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flipV="1">
          <a:off x="22159595" y="12100477"/>
          <a:ext cx="1269" cy="14321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163316</xdr:rowOff>
    </xdr:from>
    <xdr:ext cx="534377" cy="259045"/>
    <xdr:sp macro="" textlink="">
      <xdr:nvSpPr>
        <xdr:cNvPr id="840" name="繰出金最小値テキスト">
          <a:extLst>
            <a:ext uri="{FF2B5EF4-FFF2-40B4-BE49-F238E27FC236}">
              <a16:creationId xmlns:a16="http://schemas.microsoft.com/office/drawing/2014/main" id="{00000000-0008-0000-0600-000048030000}"/>
            </a:ext>
          </a:extLst>
        </xdr:cNvPr>
        <xdr:cNvSpPr txBox="1"/>
      </xdr:nvSpPr>
      <xdr:spPr>
        <a:xfrm>
          <a:off x="22212300" y="13536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159489</xdr:rowOff>
    </xdr:from>
    <xdr:to>
      <xdr:col>116</xdr:col>
      <xdr:colOff>152400</xdr:colOff>
      <xdr:row>78</xdr:row>
      <xdr:rowOff>159489</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22072600" y="13532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45654</xdr:rowOff>
    </xdr:from>
    <xdr:ext cx="599010" cy="259045"/>
    <xdr:sp macro="" textlink="">
      <xdr:nvSpPr>
        <xdr:cNvPr id="842" name="繰出金最大値テキスト">
          <a:extLst>
            <a:ext uri="{FF2B5EF4-FFF2-40B4-BE49-F238E27FC236}">
              <a16:creationId xmlns:a16="http://schemas.microsoft.com/office/drawing/2014/main" id="{00000000-0008-0000-0600-00004A030000}"/>
            </a:ext>
          </a:extLst>
        </xdr:cNvPr>
        <xdr:cNvSpPr txBox="1"/>
      </xdr:nvSpPr>
      <xdr:spPr>
        <a:xfrm>
          <a:off x="22212300" y="118757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98977</xdr:rowOff>
    </xdr:from>
    <xdr:to>
      <xdr:col>116</xdr:col>
      <xdr:colOff>152400</xdr:colOff>
      <xdr:row>70</xdr:row>
      <xdr:rowOff>98977</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22072600" y="121004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87792</xdr:rowOff>
    </xdr:from>
    <xdr:to>
      <xdr:col>116</xdr:col>
      <xdr:colOff>63500</xdr:colOff>
      <xdr:row>75</xdr:row>
      <xdr:rowOff>136793</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flipV="1">
          <a:off x="21323300" y="12946542"/>
          <a:ext cx="838200" cy="49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16561</xdr:rowOff>
    </xdr:from>
    <xdr:ext cx="534377" cy="259045"/>
    <xdr:sp macro="" textlink="">
      <xdr:nvSpPr>
        <xdr:cNvPr id="845" name="繰出金平均値テキスト">
          <a:extLst>
            <a:ext uri="{FF2B5EF4-FFF2-40B4-BE49-F238E27FC236}">
              <a16:creationId xmlns:a16="http://schemas.microsoft.com/office/drawing/2014/main" id="{00000000-0008-0000-0600-00004D030000}"/>
            </a:ext>
          </a:extLst>
        </xdr:cNvPr>
        <xdr:cNvSpPr txBox="1"/>
      </xdr:nvSpPr>
      <xdr:spPr>
        <a:xfrm>
          <a:off x="22212300" y="128753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38134</xdr:rowOff>
    </xdr:from>
    <xdr:to>
      <xdr:col>116</xdr:col>
      <xdr:colOff>114300</xdr:colOff>
      <xdr:row>75</xdr:row>
      <xdr:rowOff>139734</xdr:rowOff>
    </xdr:to>
    <xdr:sp macro="" textlink="">
      <xdr:nvSpPr>
        <xdr:cNvPr id="846" name="フローチャート: 判断 845">
          <a:extLst>
            <a:ext uri="{FF2B5EF4-FFF2-40B4-BE49-F238E27FC236}">
              <a16:creationId xmlns:a16="http://schemas.microsoft.com/office/drawing/2014/main" id="{00000000-0008-0000-0600-00004E030000}"/>
            </a:ext>
          </a:extLst>
        </xdr:cNvPr>
        <xdr:cNvSpPr/>
      </xdr:nvSpPr>
      <xdr:spPr>
        <a:xfrm>
          <a:off x="22110700" y="12896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136793</xdr:rowOff>
    </xdr:from>
    <xdr:to>
      <xdr:col>111</xdr:col>
      <xdr:colOff>177800</xdr:colOff>
      <xdr:row>75</xdr:row>
      <xdr:rowOff>162691</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flipV="1">
          <a:off x="20434300" y="12995543"/>
          <a:ext cx="889000" cy="25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23537</xdr:rowOff>
    </xdr:from>
    <xdr:to>
      <xdr:col>112</xdr:col>
      <xdr:colOff>38100</xdr:colOff>
      <xdr:row>74</xdr:row>
      <xdr:rowOff>125137</xdr:rowOff>
    </xdr:to>
    <xdr:sp macro="" textlink="">
      <xdr:nvSpPr>
        <xdr:cNvPr id="848" name="フローチャート: 判断 847">
          <a:extLst>
            <a:ext uri="{FF2B5EF4-FFF2-40B4-BE49-F238E27FC236}">
              <a16:creationId xmlns:a16="http://schemas.microsoft.com/office/drawing/2014/main" id="{00000000-0008-0000-0600-000050030000}"/>
            </a:ext>
          </a:extLst>
        </xdr:cNvPr>
        <xdr:cNvSpPr/>
      </xdr:nvSpPr>
      <xdr:spPr>
        <a:xfrm>
          <a:off x="21272500" y="12710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141664</xdr:rowOff>
    </xdr:from>
    <xdr:ext cx="534377"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21056111" y="12486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123600</xdr:rowOff>
    </xdr:from>
    <xdr:to>
      <xdr:col>107</xdr:col>
      <xdr:colOff>50800</xdr:colOff>
      <xdr:row>75</xdr:row>
      <xdr:rowOff>162691</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9545300" y="12810900"/>
          <a:ext cx="889000" cy="210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24500</xdr:rowOff>
    </xdr:from>
    <xdr:to>
      <xdr:col>107</xdr:col>
      <xdr:colOff>101600</xdr:colOff>
      <xdr:row>74</xdr:row>
      <xdr:rowOff>126100</xdr:rowOff>
    </xdr:to>
    <xdr:sp macro="" textlink="">
      <xdr:nvSpPr>
        <xdr:cNvPr id="851" name="フローチャート: 判断 850">
          <a:extLst>
            <a:ext uri="{FF2B5EF4-FFF2-40B4-BE49-F238E27FC236}">
              <a16:creationId xmlns:a16="http://schemas.microsoft.com/office/drawing/2014/main" id="{00000000-0008-0000-0600-000053030000}"/>
            </a:ext>
          </a:extLst>
        </xdr:cNvPr>
        <xdr:cNvSpPr/>
      </xdr:nvSpPr>
      <xdr:spPr>
        <a:xfrm>
          <a:off x="20383500" y="12711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142627</xdr:rowOff>
    </xdr:from>
    <xdr:ext cx="534377"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20167111" y="12487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123600</xdr:rowOff>
    </xdr:from>
    <xdr:to>
      <xdr:col>102</xdr:col>
      <xdr:colOff>114300</xdr:colOff>
      <xdr:row>75</xdr:row>
      <xdr:rowOff>1952</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flipV="1">
          <a:off x="18656300" y="12810900"/>
          <a:ext cx="889000" cy="49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49695</xdr:rowOff>
    </xdr:from>
    <xdr:to>
      <xdr:col>102</xdr:col>
      <xdr:colOff>165100</xdr:colOff>
      <xdr:row>74</xdr:row>
      <xdr:rowOff>151295</xdr:rowOff>
    </xdr:to>
    <xdr:sp macro="" textlink="">
      <xdr:nvSpPr>
        <xdr:cNvPr id="854" name="フローチャート: 判断 853">
          <a:extLst>
            <a:ext uri="{FF2B5EF4-FFF2-40B4-BE49-F238E27FC236}">
              <a16:creationId xmlns:a16="http://schemas.microsoft.com/office/drawing/2014/main" id="{00000000-0008-0000-0600-000056030000}"/>
            </a:ext>
          </a:extLst>
        </xdr:cNvPr>
        <xdr:cNvSpPr/>
      </xdr:nvSpPr>
      <xdr:spPr>
        <a:xfrm>
          <a:off x="19494500" y="12736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167822</xdr:rowOff>
    </xdr:from>
    <xdr:ext cx="534377"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19278111" y="12512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497</xdr:rowOff>
    </xdr:from>
    <xdr:to>
      <xdr:col>98</xdr:col>
      <xdr:colOff>38100</xdr:colOff>
      <xdr:row>74</xdr:row>
      <xdr:rowOff>102097</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18605500" y="126877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118624</xdr:rowOff>
    </xdr:from>
    <xdr:ext cx="534377"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8389111" y="12463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36992</xdr:rowOff>
    </xdr:from>
    <xdr:to>
      <xdr:col>116</xdr:col>
      <xdr:colOff>114300</xdr:colOff>
      <xdr:row>75</xdr:row>
      <xdr:rowOff>138592</xdr:rowOff>
    </xdr:to>
    <xdr:sp macro="" textlink="">
      <xdr:nvSpPr>
        <xdr:cNvPr id="863" name="楕円 862">
          <a:extLst>
            <a:ext uri="{FF2B5EF4-FFF2-40B4-BE49-F238E27FC236}">
              <a16:creationId xmlns:a16="http://schemas.microsoft.com/office/drawing/2014/main" id="{00000000-0008-0000-0600-00005F030000}"/>
            </a:ext>
          </a:extLst>
        </xdr:cNvPr>
        <xdr:cNvSpPr/>
      </xdr:nvSpPr>
      <xdr:spPr>
        <a:xfrm>
          <a:off x="22110700" y="12895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59869</xdr:rowOff>
    </xdr:from>
    <xdr:ext cx="534377" cy="259045"/>
    <xdr:sp macro="" textlink="">
      <xdr:nvSpPr>
        <xdr:cNvPr id="864" name="繰出金該当値テキスト">
          <a:extLst>
            <a:ext uri="{FF2B5EF4-FFF2-40B4-BE49-F238E27FC236}">
              <a16:creationId xmlns:a16="http://schemas.microsoft.com/office/drawing/2014/main" id="{00000000-0008-0000-0600-000060030000}"/>
            </a:ext>
          </a:extLst>
        </xdr:cNvPr>
        <xdr:cNvSpPr txBox="1"/>
      </xdr:nvSpPr>
      <xdr:spPr>
        <a:xfrm>
          <a:off x="22212300" y="12747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85993</xdr:rowOff>
    </xdr:from>
    <xdr:to>
      <xdr:col>112</xdr:col>
      <xdr:colOff>38100</xdr:colOff>
      <xdr:row>76</xdr:row>
      <xdr:rowOff>16143</xdr:rowOff>
    </xdr:to>
    <xdr:sp macro="" textlink="">
      <xdr:nvSpPr>
        <xdr:cNvPr id="865" name="楕円 864">
          <a:extLst>
            <a:ext uri="{FF2B5EF4-FFF2-40B4-BE49-F238E27FC236}">
              <a16:creationId xmlns:a16="http://schemas.microsoft.com/office/drawing/2014/main" id="{00000000-0008-0000-0600-000061030000}"/>
            </a:ext>
          </a:extLst>
        </xdr:cNvPr>
        <xdr:cNvSpPr/>
      </xdr:nvSpPr>
      <xdr:spPr>
        <a:xfrm>
          <a:off x="21272500" y="12944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7270</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1056111" y="13037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111891</xdr:rowOff>
    </xdr:from>
    <xdr:to>
      <xdr:col>107</xdr:col>
      <xdr:colOff>101600</xdr:colOff>
      <xdr:row>76</xdr:row>
      <xdr:rowOff>42041</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20383500" y="12970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33168</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0167111" y="13063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72800</xdr:rowOff>
    </xdr:from>
    <xdr:to>
      <xdr:col>102</xdr:col>
      <xdr:colOff>165100</xdr:colOff>
      <xdr:row>75</xdr:row>
      <xdr:rowOff>2950</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19494500" y="1276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165527</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278111" y="12852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122602</xdr:rowOff>
    </xdr:from>
    <xdr:to>
      <xdr:col>98</xdr:col>
      <xdr:colOff>38100</xdr:colOff>
      <xdr:row>75</xdr:row>
      <xdr:rowOff>52752</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18605500" y="12809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43879</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389111" y="12902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3" name="正方形/長方形 872">
          <a:extLst>
            <a:ext uri="{FF2B5EF4-FFF2-40B4-BE49-F238E27FC236}">
              <a16:creationId xmlns:a16="http://schemas.microsoft.com/office/drawing/2014/main" id="{00000000-0008-0000-0600-000069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2" name="直線コネクタ 881">
          <a:extLst>
            <a:ext uri="{FF2B5EF4-FFF2-40B4-BE49-F238E27FC236}">
              <a16:creationId xmlns:a16="http://schemas.microsoft.com/office/drawing/2014/main" id="{00000000-0008-0000-0600-000072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3" name="直線コネクタ 882">
          <a:extLst>
            <a:ext uri="{FF2B5EF4-FFF2-40B4-BE49-F238E27FC236}">
              <a16:creationId xmlns:a16="http://schemas.microsoft.com/office/drawing/2014/main" id="{00000000-0008-0000-0600-000073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5" name="直線コネクタ 884">
          <a:extLst>
            <a:ext uri="{FF2B5EF4-FFF2-40B4-BE49-F238E27FC236}">
              <a16:creationId xmlns:a16="http://schemas.microsoft.com/office/drawing/2014/main" id="{00000000-0008-0000-0600-000075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7" name="前年度繰上充用金グラフ枠">
          <a:extLst>
            <a:ext uri="{FF2B5EF4-FFF2-40B4-BE49-F238E27FC236}">
              <a16:creationId xmlns:a16="http://schemas.microsoft.com/office/drawing/2014/main" id="{00000000-0008-0000-0600-000077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9" name="前年度繰上充用金最小値テキスト">
          <a:extLst>
            <a:ext uri="{FF2B5EF4-FFF2-40B4-BE49-F238E27FC236}">
              <a16:creationId xmlns:a16="http://schemas.microsoft.com/office/drawing/2014/main" id="{00000000-0008-0000-0600-000079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1" name="前年度繰上充用金最大値テキスト">
          <a:extLst>
            <a:ext uri="{FF2B5EF4-FFF2-40B4-BE49-F238E27FC236}">
              <a16:creationId xmlns:a16="http://schemas.microsoft.com/office/drawing/2014/main" id="{00000000-0008-0000-0600-00007B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4" name="前年度繰上充用金平均値テキスト">
          <a:extLst>
            <a:ext uri="{FF2B5EF4-FFF2-40B4-BE49-F238E27FC236}">
              <a16:creationId xmlns:a16="http://schemas.microsoft.com/office/drawing/2014/main" id="{00000000-0008-0000-0600-00007E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5" name="フローチャート: 判断 894">
          <a:extLst>
            <a:ext uri="{FF2B5EF4-FFF2-40B4-BE49-F238E27FC236}">
              <a16:creationId xmlns:a16="http://schemas.microsoft.com/office/drawing/2014/main" id="{00000000-0008-0000-0600-00007F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7" name="フローチャート: 判断 896">
          <a:extLst>
            <a:ext uri="{FF2B5EF4-FFF2-40B4-BE49-F238E27FC236}">
              <a16:creationId xmlns:a16="http://schemas.microsoft.com/office/drawing/2014/main" id="{00000000-0008-0000-0600-000081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0" name="フローチャート: 判断 899">
          <a:extLst>
            <a:ext uri="{FF2B5EF4-FFF2-40B4-BE49-F238E27FC236}">
              <a16:creationId xmlns:a16="http://schemas.microsoft.com/office/drawing/2014/main" id="{00000000-0008-0000-0600-000084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3" name="フローチャート: 判断 902">
          <a:extLst>
            <a:ext uri="{FF2B5EF4-FFF2-40B4-BE49-F238E27FC236}">
              <a16:creationId xmlns:a16="http://schemas.microsoft.com/office/drawing/2014/main" id="{00000000-0008-0000-0600-000087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2" name="楕円 911">
          <a:extLst>
            <a:ext uri="{FF2B5EF4-FFF2-40B4-BE49-F238E27FC236}">
              <a16:creationId xmlns:a16="http://schemas.microsoft.com/office/drawing/2014/main" id="{00000000-0008-0000-0600-000090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3" name="前年度繰上充用金該当値テキスト">
          <a:extLst>
            <a:ext uri="{FF2B5EF4-FFF2-40B4-BE49-F238E27FC236}">
              <a16:creationId xmlns:a16="http://schemas.microsoft.com/office/drawing/2014/main" id="{00000000-0008-0000-0600-000091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4" name="楕円 913">
          <a:extLst>
            <a:ext uri="{FF2B5EF4-FFF2-40B4-BE49-F238E27FC236}">
              <a16:creationId xmlns:a16="http://schemas.microsoft.com/office/drawing/2014/main" id="{00000000-0008-0000-0600-000092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2" name="正方形/長方形 921">
          <a:extLst>
            <a:ext uri="{FF2B5EF4-FFF2-40B4-BE49-F238E27FC236}">
              <a16:creationId xmlns:a16="http://schemas.microsoft.com/office/drawing/2014/main" id="{00000000-0008-0000-0600-00009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3" name="正方形/長方形 922">
          <a:extLst>
            <a:ext uri="{FF2B5EF4-FFF2-40B4-BE49-F238E27FC236}">
              <a16:creationId xmlns:a16="http://schemas.microsoft.com/office/drawing/2014/main" id="{00000000-0008-0000-0600-00009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物件費：類似団体を上回る数値となっており、今回もふるさと納税返礼品事務等が以前に比べ増加していることが主な要因。</a:t>
          </a:r>
        </a:p>
        <a:p>
          <a:r>
            <a:rPr kumimoji="1" lang="ja-JP" altLang="en-US" sz="1300">
              <a:latin typeface="ＭＳ Ｐゴシック" panose="020B0600070205080204" pitchFamily="50" charset="-128"/>
              <a:ea typeface="ＭＳ Ｐゴシック" panose="020B0600070205080204" pitchFamily="50" charset="-128"/>
            </a:rPr>
            <a:t>人件費：昨年度から大幅に増加しているのは、学童保育の町営化に伴い、会計年度任用職員数が増加。また人事院勧告等による人件費の増加。</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扶助費：国の物価高騰対策による各種給付金等により増加している。</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和歌山県美浜町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6,324
6,272
12.77
5,679,025
5,396,924
276,851
2,599,497
3,258,480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114808</xdr:rowOff>
    </xdr:from>
    <xdr:to>
      <xdr:col>24</xdr:col>
      <xdr:colOff>62865</xdr:colOff>
      <xdr:row>39</xdr:row>
      <xdr:rowOff>102489</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429758"/>
          <a:ext cx="1270" cy="13592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106316</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792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102489</xdr:rowOff>
    </xdr:from>
    <xdr:to>
      <xdr:col>24</xdr:col>
      <xdr:colOff>152400</xdr:colOff>
      <xdr:row>39</xdr:row>
      <xdr:rowOff>102489</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789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61485</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204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16,246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114808</xdr:rowOff>
    </xdr:from>
    <xdr:to>
      <xdr:col>24</xdr:col>
      <xdr:colOff>152400</xdr:colOff>
      <xdr:row>31</xdr:row>
      <xdr:rowOff>114808</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4297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139827</xdr:rowOff>
    </xdr:from>
    <xdr:to>
      <xdr:col>24</xdr:col>
      <xdr:colOff>63500</xdr:colOff>
      <xdr:row>36</xdr:row>
      <xdr:rowOff>4699</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140577"/>
          <a:ext cx="838200" cy="36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168927</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1696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19050</xdr:rowOff>
    </xdr:from>
    <xdr:to>
      <xdr:col>24</xdr:col>
      <xdr:colOff>114300</xdr:colOff>
      <xdr:row>36</xdr:row>
      <xdr:rowOff>120650</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191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152781</xdr:rowOff>
    </xdr:from>
    <xdr:to>
      <xdr:col>19</xdr:col>
      <xdr:colOff>177800</xdr:colOff>
      <xdr:row>36</xdr:row>
      <xdr:rowOff>4699</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6153531"/>
          <a:ext cx="889000" cy="23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57912</xdr:rowOff>
    </xdr:from>
    <xdr:to>
      <xdr:col>20</xdr:col>
      <xdr:colOff>38100</xdr:colOff>
      <xdr:row>36</xdr:row>
      <xdr:rowOff>159512</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150639</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322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152781</xdr:rowOff>
    </xdr:from>
    <xdr:to>
      <xdr:col>15</xdr:col>
      <xdr:colOff>50800</xdr:colOff>
      <xdr:row>36</xdr:row>
      <xdr:rowOff>133604</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6153531"/>
          <a:ext cx="889000" cy="152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84074</xdr:rowOff>
    </xdr:from>
    <xdr:to>
      <xdr:col>15</xdr:col>
      <xdr:colOff>101600</xdr:colOff>
      <xdr:row>37</xdr:row>
      <xdr:rowOff>14224</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256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5351</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349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133604</xdr:rowOff>
    </xdr:from>
    <xdr:to>
      <xdr:col>10</xdr:col>
      <xdr:colOff>114300</xdr:colOff>
      <xdr:row>36</xdr:row>
      <xdr:rowOff>146304</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6305804"/>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79756</xdr:rowOff>
    </xdr:from>
    <xdr:to>
      <xdr:col>10</xdr:col>
      <xdr:colOff>165100</xdr:colOff>
      <xdr:row>37</xdr:row>
      <xdr:rowOff>9906</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251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26433</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027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87630</xdr:rowOff>
    </xdr:from>
    <xdr:to>
      <xdr:col>6</xdr:col>
      <xdr:colOff>38100</xdr:colOff>
      <xdr:row>37</xdr:row>
      <xdr:rowOff>17780</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259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34307</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035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89027</xdr:rowOff>
    </xdr:from>
    <xdr:to>
      <xdr:col>24</xdr:col>
      <xdr:colOff>114300</xdr:colOff>
      <xdr:row>36</xdr:row>
      <xdr:rowOff>19177</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089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111904</xdr:rowOff>
    </xdr:from>
    <xdr:ext cx="534377"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941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125349</xdr:rowOff>
    </xdr:from>
    <xdr:to>
      <xdr:col>20</xdr:col>
      <xdr:colOff>38100</xdr:colOff>
      <xdr:row>36</xdr:row>
      <xdr:rowOff>55499</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126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72026</xdr:rowOff>
    </xdr:from>
    <xdr:ext cx="534377"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30111" y="5901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101981</xdr:rowOff>
    </xdr:from>
    <xdr:to>
      <xdr:col>15</xdr:col>
      <xdr:colOff>101600</xdr:colOff>
      <xdr:row>36</xdr:row>
      <xdr:rowOff>32131</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102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48658</xdr:rowOff>
    </xdr:from>
    <xdr:ext cx="534377"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41111" y="5877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82804</xdr:rowOff>
    </xdr:from>
    <xdr:to>
      <xdr:col>10</xdr:col>
      <xdr:colOff>165100</xdr:colOff>
      <xdr:row>37</xdr:row>
      <xdr:rowOff>12954</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255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4081</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3477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95504</xdr:rowOff>
    </xdr:from>
    <xdr:to>
      <xdr:col>6</xdr:col>
      <xdr:colOff>38100</xdr:colOff>
      <xdr:row>37</xdr:row>
      <xdr:rowOff>25654</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267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16781</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360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55945</xdr:rowOff>
    </xdr:from>
    <xdr:to>
      <xdr:col>24</xdr:col>
      <xdr:colOff>62865</xdr:colOff>
      <xdr:row>58</xdr:row>
      <xdr:rowOff>105911</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628445"/>
          <a:ext cx="1270" cy="14215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109738</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053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86,606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105911</xdr:rowOff>
    </xdr:from>
    <xdr:to>
      <xdr:col>24</xdr:col>
      <xdr:colOff>152400</xdr:colOff>
      <xdr:row>58</xdr:row>
      <xdr:rowOff>105911</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050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2622</xdr:rowOff>
    </xdr:from>
    <xdr:ext cx="690189"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40367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1,205,949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55945</xdr:rowOff>
    </xdr:from>
    <xdr:to>
      <xdr:col>24</xdr:col>
      <xdr:colOff>152400</xdr:colOff>
      <xdr:row>50</xdr:row>
      <xdr:rowOff>55945</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6284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32595</xdr:rowOff>
    </xdr:from>
    <xdr:to>
      <xdr:col>24</xdr:col>
      <xdr:colOff>63500</xdr:colOff>
      <xdr:row>57</xdr:row>
      <xdr:rowOff>103040</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3797300" y="9805245"/>
          <a:ext cx="838200" cy="70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21697</xdr:rowOff>
    </xdr:from>
    <xdr:ext cx="599010"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79434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230,929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43270</xdr:rowOff>
    </xdr:from>
    <xdr:to>
      <xdr:col>24</xdr:col>
      <xdr:colOff>114300</xdr:colOff>
      <xdr:row>57</xdr:row>
      <xdr:rowOff>144870</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815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84428</xdr:rowOff>
    </xdr:from>
    <xdr:to>
      <xdr:col>19</xdr:col>
      <xdr:colOff>177800</xdr:colOff>
      <xdr:row>57</xdr:row>
      <xdr:rowOff>103040</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908300" y="9857078"/>
          <a:ext cx="889000" cy="18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43135</xdr:rowOff>
    </xdr:from>
    <xdr:to>
      <xdr:col>20</xdr:col>
      <xdr:colOff>38100</xdr:colOff>
      <xdr:row>57</xdr:row>
      <xdr:rowOff>144735</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815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161262</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497795" y="95910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84428</xdr:rowOff>
    </xdr:from>
    <xdr:to>
      <xdr:col>15</xdr:col>
      <xdr:colOff>50800</xdr:colOff>
      <xdr:row>57</xdr:row>
      <xdr:rowOff>136854</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2019300" y="9857078"/>
          <a:ext cx="889000" cy="52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32032</xdr:rowOff>
    </xdr:from>
    <xdr:to>
      <xdr:col>15</xdr:col>
      <xdr:colOff>101600</xdr:colOff>
      <xdr:row>57</xdr:row>
      <xdr:rowOff>133632</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804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150159</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08795" y="9579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54922</xdr:rowOff>
    </xdr:from>
    <xdr:to>
      <xdr:col>10</xdr:col>
      <xdr:colOff>114300</xdr:colOff>
      <xdr:row>57</xdr:row>
      <xdr:rowOff>136854</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9656122"/>
          <a:ext cx="889000" cy="253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53999</xdr:rowOff>
    </xdr:from>
    <xdr:to>
      <xdr:col>10</xdr:col>
      <xdr:colOff>165100</xdr:colOff>
      <xdr:row>57</xdr:row>
      <xdr:rowOff>155599</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826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676</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19795" y="96018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143100</xdr:rowOff>
    </xdr:from>
    <xdr:to>
      <xdr:col>6</xdr:col>
      <xdr:colOff>38100</xdr:colOff>
      <xdr:row>57</xdr:row>
      <xdr:rowOff>73250</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74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64377</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98370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153245</xdr:rowOff>
    </xdr:from>
    <xdr:to>
      <xdr:col>24</xdr:col>
      <xdr:colOff>114300</xdr:colOff>
      <xdr:row>57</xdr:row>
      <xdr:rowOff>83395</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754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4672</xdr:rowOff>
    </xdr:from>
    <xdr:ext cx="599010"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6058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279,335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52240</xdr:rowOff>
    </xdr:from>
    <xdr:to>
      <xdr:col>20</xdr:col>
      <xdr:colOff>38100</xdr:colOff>
      <xdr:row>57</xdr:row>
      <xdr:rowOff>153840</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824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144967</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497795" y="99176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33628</xdr:rowOff>
    </xdr:from>
    <xdr:to>
      <xdr:col>15</xdr:col>
      <xdr:colOff>101600</xdr:colOff>
      <xdr:row>57</xdr:row>
      <xdr:rowOff>135228</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806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126355</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08795" y="98990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86054</xdr:rowOff>
    </xdr:from>
    <xdr:to>
      <xdr:col>10</xdr:col>
      <xdr:colOff>165100</xdr:colOff>
      <xdr:row>58</xdr:row>
      <xdr:rowOff>16204</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858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7331</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19795" y="9951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4122</xdr:rowOff>
    </xdr:from>
    <xdr:to>
      <xdr:col>6</xdr:col>
      <xdr:colOff>38100</xdr:colOff>
      <xdr:row>56</xdr:row>
      <xdr:rowOff>105722</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605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122249</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93805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83469</xdr:rowOff>
    </xdr:from>
    <xdr:to>
      <xdr:col>24</xdr:col>
      <xdr:colOff>62865</xdr:colOff>
      <xdr:row>78</xdr:row>
      <xdr:rowOff>40077</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2084969"/>
          <a:ext cx="1270" cy="13282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43904</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4170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40077</xdr:rowOff>
    </xdr:from>
    <xdr:to>
      <xdr:col>24</xdr:col>
      <xdr:colOff>152400</xdr:colOff>
      <xdr:row>78</xdr:row>
      <xdr:rowOff>40077</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4131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30146</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8601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494,759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83469</xdr:rowOff>
    </xdr:from>
    <xdr:to>
      <xdr:col>24</xdr:col>
      <xdr:colOff>152400</xdr:colOff>
      <xdr:row>70</xdr:row>
      <xdr:rowOff>83469</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20849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138602</xdr:rowOff>
    </xdr:from>
    <xdr:to>
      <xdr:col>24</xdr:col>
      <xdr:colOff>63500</xdr:colOff>
      <xdr:row>77</xdr:row>
      <xdr:rowOff>4586</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3797300" y="13168802"/>
          <a:ext cx="838200" cy="37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72797</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293154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49919</xdr:rowOff>
    </xdr:from>
    <xdr:to>
      <xdr:col>24</xdr:col>
      <xdr:colOff>114300</xdr:colOff>
      <xdr:row>76</xdr:row>
      <xdr:rowOff>151519</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3080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4586</xdr:rowOff>
    </xdr:from>
    <xdr:to>
      <xdr:col>19</xdr:col>
      <xdr:colOff>177800</xdr:colOff>
      <xdr:row>77</xdr:row>
      <xdr:rowOff>78550</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2908300" y="13206236"/>
          <a:ext cx="889000" cy="73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95999</xdr:rowOff>
    </xdr:from>
    <xdr:to>
      <xdr:col>20</xdr:col>
      <xdr:colOff>38100</xdr:colOff>
      <xdr:row>77</xdr:row>
      <xdr:rowOff>26149</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3126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42675</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29014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48729</xdr:rowOff>
    </xdr:from>
    <xdr:to>
      <xdr:col>15</xdr:col>
      <xdr:colOff>50800</xdr:colOff>
      <xdr:row>77</xdr:row>
      <xdr:rowOff>78550</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a:off x="2019300" y="13250379"/>
          <a:ext cx="889000" cy="29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148107</xdr:rowOff>
    </xdr:from>
    <xdr:to>
      <xdr:col>15</xdr:col>
      <xdr:colOff>101600</xdr:colOff>
      <xdr:row>77</xdr:row>
      <xdr:rowOff>78257</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3178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94784</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29535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48729</xdr:rowOff>
    </xdr:from>
    <xdr:to>
      <xdr:col>10</xdr:col>
      <xdr:colOff>114300</xdr:colOff>
      <xdr:row>77</xdr:row>
      <xdr:rowOff>166480</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3250379"/>
          <a:ext cx="889000" cy="1177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114934</xdr:rowOff>
    </xdr:from>
    <xdr:to>
      <xdr:col>10</xdr:col>
      <xdr:colOff>165100</xdr:colOff>
      <xdr:row>77</xdr:row>
      <xdr:rowOff>45084</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3145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61611</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29203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55194</xdr:rowOff>
    </xdr:from>
    <xdr:to>
      <xdr:col>6</xdr:col>
      <xdr:colOff>38100</xdr:colOff>
      <xdr:row>77</xdr:row>
      <xdr:rowOff>156794</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256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1871</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30320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87802</xdr:rowOff>
    </xdr:from>
    <xdr:to>
      <xdr:col>24</xdr:col>
      <xdr:colOff>114300</xdr:colOff>
      <xdr:row>77</xdr:row>
      <xdr:rowOff>17952</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3118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66229</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30964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210,288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125236</xdr:rowOff>
    </xdr:from>
    <xdr:to>
      <xdr:col>20</xdr:col>
      <xdr:colOff>38100</xdr:colOff>
      <xdr:row>77</xdr:row>
      <xdr:rowOff>55386</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3155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46513</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32481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27750</xdr:rowOff>
    </xdr:from>
    <xdr:to>
      <xdr:col>15</xdr:col>
      <xdr:colOff>101600</xdr:colOff>
      <xdr:row>77</xdr:row>
      <xdr:rowOff>129350</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322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120477</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33221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169379</xdr:rowOff>
    </xdr:from>
    <xdr:to>
      <xdr:col>10</xdr:col>
      <xdr:colOff>165100</xdr:colOff>
      <xdr:row>77</xdr:row>
      <xdr:rowOff>99529</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3199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90656</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32923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115680</xdr:rowOff>
    </xdr:from>
    <xdr:to>
      <xdr:col>6</xdr:col>
      <xdr:colOff>38100</xdr:colOff>
      <xdr:row>78</xdr:row>
      <xdr:rowOff>45830</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3317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36957</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34100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95</xdr:row>
      <xdr:rowOff>54627</xdr:rowOff>
    </xdr:from>
    <xdr:ext cx="685572"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76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92</xdr:row>
      <xdr:rowOff>111777</xdr:rowOff>
    </xdr:from>
    <xdr:ext cx="685572"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76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89</xdr:row>
      <xdr:rowOff>168927</xdr:rowOff>
    </xdr:from>
    <xdr:ext cx="685572"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76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衛生費グラフ枠">
          <a:extLst>
            <a:ext uri="{FF2B5EF4-FFF2-40B4-BE49-F238E27FC236}">
              <a16:creationId xmlns:a16="http://schemas.microsoft.com/office/drawing/2014/main" id="{00000000-0008-0000-07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142073</xdr:rowOff>
    </xdr:from>
    <xdr:to>
      <xdr:col>24</xdr:col>
      <xdr:colOff>62865</xdr:colOff>
      <xdr:row>98</xdr:row>
      <xdr:rowOff>126842</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flipV="1">
          <a:off x="4633595" y="15744023"/>
          <a:ext cx="1270" cy="11849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130669</xdr:rowOff>
    </xdr:from>
    <xdr:ext cx="534377" cy="259045"/>
    <xdr:sp macro="" textlink="">
      <xdr:nvSpPr>
        <xdr:cNvPr id="227" name="衛生費最小値テキスト">
          <a:extLst>
            <a:ext uri="{FF2B5EF4-FFF2-40B4-BE49-F238E27FC236}">
              <a16:creationId xmlns:a16="http://schemas.microsoft.com/office/drawing/2014/main" id="{00000000-0008-0000-0700-0000E3000000}"/>
            </a:ext>
          </a:extLst>
        </xdr:cNvPr>
        <xdr:cNvSpPr txBox="1"/>
      </xdr:nvSpPr>
      <xdr:spPr>
        <a:xfrm>
          <a:off x="4686300" y="16932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126842</xdr:rowOff>
    </xdr:from>
    <xdr:to>
      <xdr:col>24</xdr:col>
      <xdr:colOff>152400</xdr:colOff>
      <xdr:row>98</xdr:row>
      <xdr:rowOff>126842</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4546600" y="169289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88750</xdr:rowOff>
    </xdr:from>
    <xdr:ext cx="690189" cy="259045"/>
    <xdr:sp macro="" textlink="">
      <xdr:nvSpPr>
        <xdr:cNvPr id="229" name="衛生費最大値テキスト">
          <a:extLst>
            <a:ext uri="{FF2B5EF4-FFF2-40B4-BE49-F238E27FC236}">
              <a16:creationId xmlns:a16="http://schemas.microsoft.com/office/drawing/2014/main" id="{00000000-0008-0000-0700-0000E5000000}"/>
            </a:ext>
          </a:extLst>
        </xdr:cNvPr>
        <xdr:cNvSpPr txBox="1"/>
      </xdr:nvSpPr>
      <xdr:spPr>
        <a:xfrm>
          <a:off x="4686300" y="1551925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2,619,809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142073</xdr:rowOff>
    </xdr:from>
    <xdr:to>
      <xdr:col>24</xdr:col>
      <xdr:colOff>152400</xdr:colOff>
      <xdr:row>91</xdr:row>
      <xdr:rowOff>142073</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57440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110700</xdr:rowOff>
    </xdr:from>
    <xdr:to>
      <xdr:col>24</xdr:col>
      <xdr:colOff>63500</xdr:colOff>
      <xdr:row>98</xdr:row>
      <xdr:rowOff>110770</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3797300" y="16912800"/>
          <a:ext cx="838200" cy="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44736</xdr:rowOff>
    </xdr:from>
    <xdr:ext cx="599010" cy="259045"/>
    <xdr:sp macro="" textlink="">
      <xdr:nvSpPr>
        <xdr:cNvPr id="232" name="衛生費平均値テキスト">
          <a:extLst>
            <a:ext uri="{FF2B5EF4-FFF2-40B4-BE49-F238E27FC236}">
              <a16:creationId xmlns:a16="http://schemas.microsoft.com/office/drawing/2014/main" id="{00000000-0008-0000-0700-0000E8000000}"/>
            </a:ext>
          </a:extLst>
        </xdr:cNvPr>
        <xdr:cNvSpPr txBox="1"/>
      </xdr:nvSpPr>
      <xdr:spPr>
        <a:xfrm>
          <a:off x="4686300" y="1667538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21859</xdr:rowOff>
    </xdr:from>
    <xdr:to>
      <xdr:col>24</xdr:col>
      <xdr:colOff>114300</xdr:colOff>
      <xdr:row>98</xdr:row>
      <xdr:rowOff>123459</xdr:rowOff>
    </xdr:to>
    <xdr:sp macro="" textlink="">
      <xdr:nvSpPr>
        <xdr:cNvPr id="233" name="フローチャート: 判断 232">
          <a:extLst>
            <a:ext uri="{FF2B5EF4-FFF2-40B4-BE49-F238E27FC236}">
              <a16:creationId xmlns:a16="http://schemas.microsoft.com/office/drawing/2014/main" id="{00000000-0008-0000-0700-0000E9000000}"/>
            </a:ext>
          </a:extLst>
        </xdr:cNvPr>
        <xdr:cNvSpPr/>
      </xdr:nvSpPr>
      <xdr:spPr>
        <a:xfrm>
          <a:off x="4584700" y="16823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109596</xdr:rowOff>
    </xdr:from>
    <xdr:to>
      <xdr:col>19</xdr:col>
      <xdr:colOff>177800</xdr:colOff>
      <xdr:row>98</xdr:row>
      <xdr:rowOff>110700</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2908300" y="16911696"/>
          <a:ext cx="889000" cy="1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35220</xdr:rowOff>
    </xdr:from>
    <xdr:to>
      <xdr:col>20</xdr:col>
      <xdr:colOff>38100</xdr:colOff>
      <xdr:row>98</xdr:row>
      <xdr:rowOff>136820</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3746500" y="16837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153347</xdr:rowOff>
    </xdr:from>
    <xdr:ext cx="599010" cy="259045"/>
    <xdr:sp macro="" textlink="">
      <xdr:nvSpPr>
        <xdr:cNvPr id="236" name="テキスト ボックス 235">
          <a:extLst>
            <a:ext uri="{FF2B5EF4-FFF2-40B4-BE49-F238E27FC236}">
              <a16:creationId xmlns:a16="http://schemas.microsoft.com/office/drawing/2014/main" id="{00000000-0008-0000-0700-0000EC000000}"/>
            </a:ext>
          </a:extLst>
        </xdr:cNvPr>
        <xdr:cNvSpPr txBox="1"/>
      </xdr:nvSpPr>
      <xdr:spPr>
        <a:xfrm>
          <a:off x="3497795" y="166125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109596</xdr:rowOff>
    </xdr:from>
    <xdr:to>
      <xdr:col>15</xdr:col>
      <xdr:colOff>50800</xdr:colOff>
      <xdr:row>98</xdr:row>
      <xdr:rowOff>110086</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019300" y="16911696"/>
          <a:ext cx="889000" cy="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46030</xdr:rowOff>
    </xdr:from>
    <xdr:to>
      <xdr:col>15</xdr:col>
      <xdr:colOff>101600</xdr:colOff>
      <xdr:row>98</xdr:row>
      <xdr:rowOff>147630</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2857500" y="1684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164157</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2641111" y="16623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110086</xdr:rowOff>
    </xdr:from>
    <xdr:to>
      <xdr:col>10</xdr:col>
      <xdr:colOff>114300</xdr:colOff>
      <xdr:row>98</xdr:row>
      <xdr:rowOff>113720</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1130300" y="16912186"/>
          <a:ext cx="889000" cy="3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49363</xdr:rowOff>
    </xdr:from>
    <xdr:to>
      <xdr:col>10</xdr:col>
      <xdr:colOff>165100</xdr:colOff>
      <xdr:row>98</xdr:row>
      <xdr:rowOff>150963</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1968500" y="16851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167490</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1752111" y="16626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53803</xdr:rowOff>
    </xdr:from>
    <xdr:to>
      <xdr:col>6</xdr:col>
      <xdr:colOff>38100</xdr:colOff>
      <xdr:row>98</xdr:row>
      <xdr:rowOff>155403</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079500" y="16855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480</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863111" y="16631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59970</xdr:rowOff>
    </xdr:from>
    <xdr:to>
      <xdr:col>24</xdr:col>
      <xdr:colOff>114300</xdr:colOff>
      <xdr:row>98</xdr:row>
      <xdr:rowOff>161570</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4584700" y="16862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287</xdr:rowOff>
    </xdr:from>
    <xdr:ext cx="534377" cy="259045"/>
    <xdr:sp macro="" textlink="">
      <xdr:nvSpPr>
        <xdr:cNvPr id="251" name="衛生費該当値テキスト">
          <a:extLst>
            <a:ext uri="{FF2B5EF4-FFF2-40B4-BE49-F238E27FC236}">
              <a16:creationId xmlns:a16="http://schemas.microsoft.com/office/drawing/2014/main" id="{00000000-0008-0000-0700-0000FB000000}"/>
            </a:ext>
          </a:extLst>
        </xdr:cNvPr>
        <xdr:cNvSpPr txBox="1"/>
      </xdr:nvSpPr>
      <xdr:spPr>
        <a:xfrm>
          <a:off x="4686300" y="16802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59900</xdr:rowOff>
    </xdr:from>
    <xdr:to>
      <xdr:col>20</xdr:col>
      <xdr:colOff>38100</xdr:colOff>
      <xdr:row>98</xdr:row>
      <xdr:rowOff>161500</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3746500" y="168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152627</xdr:rowOff>
    </xdr:from>
    <xdr:ext cx="534377"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530111" y="16954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58796</xdr:rowOff>
    </xdr:from>
    <xdr:to>
      <xdr:col>15</xdr:col>
      <xdr:colOff>101600</xdr:colOff>
      <xdr:row>98</xdr:row>
      <xdr:rowOff>160396</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2857500" y="16860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151523</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2641111" y="169536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59286</xdr:rowOff>
    </xdr:from>
    <xdr:to>
      <xdr:col>10</xdr:col>
      <xdr:colOff>165100</xdr:colOff>
      <xdr:row>98</xdr:row>
      <xdr:rowOff>160886</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1968500" y="16861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152013</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1752111" y="16954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62920</xdr:rowOff>
    </xdr:from>
    <xdr:to>
      <xdr:col>6</xdr:col>
      <xdr:colOff>38100</xdr:colOff>
      <xdr:row>98</xdr:row>
      <xdr:rowOff>164520</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079500" y="1686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155647</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863111" y="16957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7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54627</xdr:rowOff>
    </xdr:from>
    <xdr:ext cx="53129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072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111777</xdr:rowOff>
    </xdr:from>
    <xdr:ext cx="53129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072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168927</xdr:rowOff>
    </xdr:from>
    <xdr:ext cx="53129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072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労働費グラフ枠">
          <a:extLst>
            <a:ext uri="{FF2B5EF4-FFF2-40B4-BE49-F238E27FC236}">
              <a16:creationId xmlns:a16="http://schemas.microsoft.com/office/drawing/2014/main" id="{00000000-0008-0000-0700-000018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76149</xdr:rowOff>
    </xdr:from>
    <xdr:to>
      <xdr:col>54</xdr:col>
      <xdr:colOff>189865</xdr:colOff>
      <xdr:row>38</xdr:row>
      <xdr:rowOff>139700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flipV="1">
          <a:off x="10475595" y="5391099"/>
          <a:ext cx="1270" cy="12637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149567</xdr:rowOff>
    </xdr:from>
    <xdr:ext cx="249299" cy="259045"/>
    <xdr:sp macro="" textlink="">
      <xdr:nvSpPr>
        <xdr:cNvPr id="282" name="労働費最小値テキスト">
          <a:extLst>
            <a:ext uri="{FF2B5EF4-FFF2-40B4-BE49-F238E27FC236}">
              <a16:creationId xmlns:a16="http://schemas.microsoft.com/office/drawing/2014/main" id="{00000000-0008-0000-0700-00001A010000}"/>
            </a:ext>
          </a:extLst>
        </xdr:cNvPr>
        <xdr:cNvSpPr txBox="1"/>
      </xdr:nvSpPr>
      <xdr:spPr>
        <a:xfrm>
          <a:off x="10528300" y="66646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22826</xdr:rowOff>
    </xdr:from>
    <xdr:ext cx="534377" cy="259045"/>
    <xdr:sp macro="" textlink="">
      <xdr:nvSpPr>
        <xdr:cNvPr id="284" name="労働費最大値テキスト">
          <a:extLst>
            <a:ext uri="{FF2B5EF4-FFF2-40B4-BE49-F238E27FC236}">
              <a16:creationId xmlns:a16="http://schemas.microsoft.com/office/drawing/2014/main" id="{00000000-0008-0000-0700-00001C010000}"/>
            </a:ext>
          </a:extLst>
        </xdr:cNvPr>
        <xdr:cNvSpPr txBox="1"/>
      </xdr:nvSpPr>
      <xdr:spPr>
        <a:xfrm>
          <a:off x="10528300" y="5166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27,640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76149</xdr:rowOff>
    </xdr:from>
    <xdr:to>
      <xdr:col>55</xdr:col>
      <xdr:colOff>88900</xdr:colOff>
      <xdr:row>31</xdr:row>
      <xdr:rowOff>76149</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10388600" y="53910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139700</xdr:rowOff>
    </xdr:from>
    <xdr:to>
      <xdr:col>55</xdr:col>
      <xdr:colOff>0</xdr:colOff>
      <xdr:row>38</xdr:row>
      <xdr:rowOff>139700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9639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67017</xdr:rowOff>
    </xdr:from>
    <xdr:ext cx="378565" cy="259045"/>
    <xdr:sp macro="" textlink="">
      <xdr:nvSpPr>
        <xdr:cNvPr id="287" name="労働費平均値テキスト">
          <a:extLst>
            <a:ext uri="{FF2B5EF4-FFF2-40B4-BE49-F238E27FC236}">
              <a16:creationId xmlns:a16="http://schemas.microsoft.com/office/drawing/2014/main" id="{00000000-0008-0000-0700-00001F010000}"/>
            </a:ext>
          </a:extLst>
        </xdr:cNvPr>
        <xdr:cNvSpPr txBox="1"/>
      </xdr:nvSpPr>
      <xdr:spPr>
        <a:xfrm>
          <a:off x="10528300" y="641066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44140</xdr:rowOff>
    </xdr:from>
    <xdr:to>
      <xdr:col>55</xdr:col>
      <xdr:colOff>50800</xdr:colOff>
      <xdr:row>38</xdr:row>
      <xdr:rowOff>145740</xdr:rowOff>
    </xdr:to>
    <xdr:sp macro="" textlink="">
      <xdr:nvSpPr>
        <xdr:cNvPr id="288" name="フローチャート: 判断 287">
          <a:extLst>
            <a:ext uri="{FF2B5EF4-FFF2-40B4-BE49-F238E27FC236}">
              <a16:creationId xmlns:a16="http://schemas.microsoft.com/office/drawing/2014/main" id="{00000000-0008-0000-0700-000020010000}"/>
            </a:ext>
          </a:extLst>
        </xdr:cNvPr>
        <xdr:cNvSpPr/>
      </xdr:nvSpPr>
      <xdr:spPr>
        <a:xfrm>
          <a:off x="10426700" y="6559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139700</xdr:rowOff>
    </xdr:from>
    <xdr:to>
      <xdr:col>50</xdr:col>
      <xdr:colOff>114300</xdr:colOff>
      <xdr:row>38</xdr:row>
      <xdr:rowOff>139700</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8750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47615</xdr:rowOff>
    </xdr:from>
    <xdr:to>
      <xdr:col>50</xdr:col>
      <xdr:colOff>165100</xdr:colOff>
      <xdr:row>38</xdr:row>
      <xdr:rowOff>149215</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9588500" y="6562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165742</xdr:rowOff>
    </xdr:from>
    <xdr:ext cx="378565" cy="259045"/>
    <xdr:sp macro="" textlink="">
      <xdr:nvSpPr>
        <xdr:cNvPr id="291" name="テキスト ボックス 290">
          <a:extLst>
            <a:ext uri="{FF2B5EF4-FFF2-40B4-BE49-F238E27FC236}">
              <a16:creationId xmlns:a16="http://schemas.microsoft.com/office/drawing/2014/main" id="{00000000-0008-0000-0700-000023010000}"/>
            </a:ext>
          </a:extLst>
        </xdr:cNvPr>
        <xdr:cNvSpPr txBox="1"/>
      </xdr:nvSpPr>
      <xdr:spPr>
        <a:xfrm>
          <a:off x="9450017" y="63379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139700</xdr:rowOff>
    </xdr:from>
    <xdr:to>
      <xdr:col>45</xdr:col>
      <xdr:colOff>177800</xdr:colOff>
      <xdr:row>38</xdr:row>
      <xdr:rowOff>139700</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7861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42723</xdr:rowOff>
    </xdr:from>
    <xdr:to>
      <xdr:col>46</xdr:col>
      <xdr:colOff>38100</xdr:colOff>
      <xdr:row>38</xdr:row>
      <xdr:rowOff>144323</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8699500" y="6557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160850</xdr:rowOff>
    </xdr:from>
    <xdr:ext cx="469744"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8515428" y="63330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139700</xdr:rowOff>
    </xdr:from>
    <xdr:to>
      <xdr:col>41</xdr:col>
      <xdr:colOff>50800</xdr:colOff>
      <xdr:row>38</xdr:row>
      <xdr:rowOff>139700</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697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50998</xdr:rowOff>
    </xdr:from>
    <xdr:to>
      <xdr:col>41</xdr:col>
      <xdr:colOff>101600</xdr:colOff>
      <xdr:row>38</xdr:row>
      <xdr:rowOff>152598</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7810500" y="6566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169125</xdr:rowOff>
    </xdr:from>
    <xdr:ext cx="378565"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7672017" y="63413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41534</xdr:rowOff>
    </xdr:from>
    <xdr:to>
      <xdr:col>36</xdr:col>
      <xdr:colOff>165100</xdr:colOff>
      <xdr:row>38</xdr:row>
      <xdr:rowOff>143134</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6921500" y="6556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159661</xdr:rowOff>
    </xdr:from>
    <xdr:ext cx="469744"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6737428" y="6331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88900</xdr:rowOff>
    </xdr:from>
    <xdr:to>
      <xdr:col>55</xdr:col>
      <xdr:colOff>50800</xdr:colOff>
      <xdr:row>39</xdr:row>
      <xdr:rowOff>19050</xdr:rowOff>
    </xdr:to>
    <xdr:sp macro="" textlink="">
      <xdr:nvSpPr>
        <xdr:cNvPr id="305" name="楕円 304">
          <a:extLst>
            <a:ext uri="{FF2B5EF4-FFF2-40B4-BE49-F238E27FC236}">
              <a16:creationId xmlns:a16="http://schemas.microsoft.com/office/drawing/2014/main" id="{00000000-0008-0000-0700-000031010000}"/>
            </a:ext>
          </a:extLst>
        </xdr:cNvPr>
        <xdr:cNvSpPr/>
      </xdr:nvSpPr>
      <xdr:spPr>
        <a:xfrm>
          <a:off x="10426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22567</xdr:rowOff>
    </xdr:from>
    <xdr:ext cx="249299" cy="259045"/>
    <xdr:sp macro="" textlink="">
      <xdr:nvSpPr>
        <xdr:cNvPr id="306" name="労働費該当値テキスト">
          <a:extLst>
            <a:ext uri="{FF2B5EF4-FFF2-40B4-BE49-F238E27FC236}">
              <a16:creationId xmlns:a16="http://schemas.microsoft.com/office/drawing/2014/main" id="{00000000-0008-0000-0700-000032010000}"/>
            </a:ext>
          </a:extLst>
        </xdr:cNvPr>
        <xdr:cNvSpPr txBox="1"/>
      </xdr:nvSpPr>
      <xdr:spPr>
        <a:xfrm>
          <a:off x="10528300" y="65376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88900</xdr:rowOff>
    </xdr:from>
    <xdr:to>
      <xdr:col>50</xdr:col>
      <xdr:colOff>165100</xdr:colOff>
      <xdr:row>39</xdr:row>
      <xdr:rowOff>19050</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9588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10177</xdr:rowOff>
    </xdr:from>
    <xdr:ext cx="249299"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9514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88900</xdr:rowOff>
    </xdr:from>
    <xdr:to>
      <xdr:col>46</xdr:col>
      <xdr:colOff>38100</xdr:colOff>
      <xdr:row>39</xdr:row>
      <xdr:rowOff>19050</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8699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10177</xdr:rowOff>
    </xdr:from>
    <xdr:ext cx="249299"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8625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88900</xdr:rowOff>
    </xdr:from>
    <xdr:to>
      <xdr:col>41</xdr:col>
      <xdr:colOff>101600</xdr:colOff>
      <xdr:row>39</xdr:row>
      <xdr:rowOff>19050</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781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10177</xdr:rowOff>
    </xdr:from>
    <xdr:ext cx="249299"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73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88900</xdr:rowOff>
    </xdr:from>
    <xdr:to>
      <xdr:col>36</xdr:col>
      <xdr:colOff>165100</xdr:colOff>
      <xdr:row>39</xdr:row>
      <xdr:rowOff>19050</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692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10177</xdr:rowOff>
    </xdr:from>
    <xdr:ext cx="249299"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684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a:extLst>
            <a:ext uri="{FF2B5EF4-FFF2-40B4-BE49-F238E27FC236}">
              <a16:creationId xmlns:a16="http://schemas.microsoft.com/office/drawing/2014/main" id="{00000000-0008-0000-0700-00003B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a:extLst>
            <a:ext uri="{FF2B5EF4-FFF2-40B4-BE49-F238E27FC236}">
              <a16:creationId xmlns:a16="http://schemas.microsoft.com/office/drawing/2014/main" id="{00000000-0008-0000-0700-000044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7" name="農林水産業費グラフ枠">
          <a:extLst>
            <a:ext uri="{FF2B5EF4-FFF2-40B4-BE49-F238E27FC236}">
              <a16:creationId xmlns:a16="http://schemas.microsoft.com/office/drawing/2014/main" id="{00000000-0008-0000-0700-000051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141178</xdr:rowOff>
    </xdr:from>
    <xdr:to>
      <xdr:col>54</xdr:col>
      <xdr:colOff>189865</xdr:colOff>
      <xdr:row>59</xdr:row>
      <xdr:rowOff>36757</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flipV="1">
          <a:off x="10475595" y="8885128"/>
          <a:ext cx="1270" cy="12671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40584</xdr:rowOff>
    </xdr:from>
    <xdr:ext cx="469744" cy="259045"/>
    <xdr:sp macro="" textlink="">
      <xdr:nvSpPr>
        <xdr:cNvPr id="339" name="農林水産業費最小値テキスト">
          <a:extLst>
            <a:ext uri="{FF2B5EF4-FFF2-40B4-BE49-F238E27FC236}">
              <a16:creationId xmlns:a16="http://schemas.microsoft.com/office/drawing/2014/main" id="{00000000-0008-0000-0700-000053010000}"/>
            </a:ext>
          </a:extLst>
        </xdr:cNvPr>
        <xdr:cNvSpPr txBox="1"/>
      </xdr:nvSpPr>
      <xdr:spPr>
        <a:xfrm>
          <a:off x="10528300" y="10156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36757</xdr:rowOff>
    </xdr:from>
    <xdr:to>
      <xdr:col>55</xdr:col>
      <xdr:colOff>88900</xdr:colOff>
      <xdr:row>59</xdr:row>
      <xdr:rowOff>36757</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10388600" y="101523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87855</xdr:rowOff>
    </xdr:from>
    <xdr:ext cx="599010" cy="259045"/>
    <xdr:sp macro="" textlink="">
      <xdr:nvSpPr>
        <xdr:cNvPr id="341" name="農林水産業費最大値テキスト">
          <a:extLst>
            <a:ext uri="{FF2B5EF4-FFF2-40B4-BE49-F238E27FC236}">
              <a16:creationId xmlns:a16="http://schemas.microsoft.com/office/drawing/2014/main" id="{00000000-0008-0000-0700-000055010000}"/>
            </a:ext>
          </a:extLst>
        </xdr:cNvPr>
        <xdr:cNvSpPr txBox="1"/>
      </xdr:nvSpPr>
      <xdr:spPr>
        <a:xfrm>
          <a:off x="10528300" y="86603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334,612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141178</xdr:rowOff>
    </xdr:from>
    <xdr:to>
      <xdr:col>55</xdr:col>
      <xdr:colOff>88900</xdr:colOff>
      <xdr:row>51</xdr:row>
      <xdr:rowOff>141178</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10388600" y="8885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116174</xdr:rowOff>
    </xdr:from>
    <xdr:to>
      <xdr:col>55</xdr:col>
      <xdr:colOff>0</xdr:colOff>
      <xdr:row>58</xdr:row>
      <xdr:rowOff>119130</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flipV="1">
          <a:off x="9639300" y="10060274"/>
          <a:ext cx="838200" cy="2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152769</xdr:rowOff>
    </xdr:from>
    <xdr:ext cx="534377" cy="259045"/>
    <xdr:sp macro="" textlink="">
      <xdr:nvSpPr>
        <xdr:cNvPr id="344" name="農林水産業費平均値テキスト">
          <a:extLst>
            <a:ext uri="{FF2B5EF4-FFF2-40B4-BE49-F238E27FC236}">
              <a16:creationId xmlns:a16="http://schemas.microsoft.com/office/drawing/2014/main" id="{00000000-0008-0000-0700-000058010000}"/>
            </a:ext>
          </a:extLst>
        </xdr:cNvPr>
        <xdr:cNvSpPr txBox="1"/>
      </xdr:nvSpPr>
      <xdr:spPr>
        <a:xfrm>
          <a:off x="10528300" y="97539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129892</xdr:rowOff>
    </xdr:from>
    <xdr:to>
      <xdr:col>55</xdr:col>
      <xdr:colOff>50800</xdr:colOff>
      <xdr:row>58</xdr:row>
      <xdr:rowOff>60042</xdr:rowOff>
    </xdr:to>
    <xdr:sp macro="" textlink="">
      <xdr:nvSpPr>
        <xdr:cNvPr id="345" name="フローチャート: 判断 344">
          <a:extLst>
            <a:ext uri="{FF2B5EF4-FFF2-40B4-BE49-F238E27FC236}">
              <a16:creationId xmlns:a16="http://schemas.microsoft.com/office/drawing/2014/main" id="{00000000-0008-0000-0700-000059010000}"/>
            </a:ext>
          </a:extLst>
        </xdr:cNvPr>
        <xdr:cNvSpPr/>
      </xdr:nvSpPr>
      <xdr:spPr>
        <a:xfrm>
          <a:off x="10426700" y="9902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119130</xdr:rowOff>
    </xdr:from>
    <xdr:to>
      <xdr:col>50</xdr:col>
      <xdr:colOff>114300</xdr:colOff>
      <xdr:row>58</xdr:row>
      <xdr:rowOff>123881</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flipV="1">
          <a:off x="8750300" y="10063230"/>
          <a:ext cx="889000" cy="47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139885</xdr:rowOff>
    </xdr:from>
    <xdr:to>
      <xdr:col>50</xdr:col>
      <xdr:colOff>165100</xdr:colOff>
      <xdr:row>58</xdr:row>
      <xdr:rowOff>70035</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9588500" y="9912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86562</xdr:rowOff>
    </xdr:from>
    <xdr:ext cx="534377" cy="259045"/>
    <xdr:sp macro="" textlink="">
      <xdr:nvSpPr>
        <xdr:cNvPr id="348" name="テキスト ボックス 347">
          <a:extLst>
            <a:ext uri="{FF2B5EF4-FFF2-40B4-BE49-F238E27FC236}">
              <a16:creationId xmlns:a16="http://schemas.microsoft.com/office/drawing/2014/main" id="{00000000-0008-0000-0700-00005C010000}"/>
            </a:ext>
          </a:extLst>
        </xdr:cNvPr>
        <xdr:cNvSpPr txBox="1"/>
      </xdr:nvSpPr>
      <xdr:spPr>
        <a:xfrm>
          <a:off x="9372111" y="9687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112581</xdr:rowOff>
    </xdr:from>
    <xdr:to>
      <xdr:col>45</xdr:col>
      <xdr:colOff>177800</xdr:colOff>
      <xdr:row>58</xdr:row>
      <xdr:rowOff>123881</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7861300" y="10056681"/>
          <a:ext cx="889000" cy="1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155026</xdr:rowOff>
    </xdr:from>
    <xdr:to>
      <xdr:col>46</xdr:col>
      <xdr:colOff>38100</xdr:colOff>
      <xdr:row>58</xdr:row>
      <xdr:rowOff>85176</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8699500" y="9927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101703</xdr:rowOff>
    </xdr:from>
    <xdr:ext cx="534377"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8483111" y="9702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112581</xdr:rowOff>
    </xdr:from>
    <xdr:to>
      <xdr:col>41</xdr:col>
      <xdr:colOff>50800</xdr:colOff>
      <xdr:row>58</xdr:row>
      <xdr:rowOff>117976</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6972300" y="10056681"/>
          <a:ext cx="889000" cy="5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143189</xdr:rowOff>
    </xdr:from>
    <xdr:to>
      <xdr:col>41</xdr:col>
      <xdr:colOff>101600</xdr:colOff>
      <xdr:row>58</xdr:row>
      <xdr:rowOff>73339</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7810500" y="9915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89866</xdr:rowOff>
    </xdr:from>
    <xdr:ext cx="534377"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7594111" y="9691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166453</xdr:rowOff>
    </xdr:from>
    <xdr:to>
      <xdr:col>36</xdr:col>
      <xdr:colOff>165100</xdr:colOff>
      <xdr:row>58</xdr:row>
      <xdr:rowOff>96603</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6921500" y="9939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113130</xdr:rowOff>
    </xdr:from>
    <xdr:ext cx="534377"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6705111" y="9714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65374</xdr:rowOff>
    </xdr:from>
    <xdr:to>
      <xdr:col>55</xdr:col>
      <xdr:colOff>50800</xdr:colOff>
      <xdr:row>58</xdr:row>
      <xdr:rowOff>166974</xdr:rowOff>
    </xdr:to>
    <xdr:sp macro="" textlink="">
      <xdr:nvSpPr>
        <xdr:cNvPr id="362" name="楕円 361">
          <a:extLst>
            <a:ext uri="{FF2B5EF4-FFF2-40B4-BE49-F238E27FC236}">
              <a16:creationId xmlns:a16="http://schemas.microsoft.com/office/drawing/2014/main" id="{00000000-0008-0000-0700-00006A010000}"/>
            </a:ext>
          </a:extLst>
        </xdr:cNvPr>
        <xdr:cNvSpPr/>
      </xdr:nvSpPr>
      <xdr:spPr>
        <a:xfrm>
          <a:off x="10426700" y="10009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151751</xdr:rowOff>
    </xdr:from>
    <xdr:ext cx="534377" cy="259045"/>
    <xdr:sp macro="" textlink="">
      <xdr:nvSpPr>
        <xdr:cNvPr id="363" name="農林水産業費該当値テキスト">
          <a:extLst>
            <a:ext uri="{FF2B5EF4-FFF2-40B4-BE49-F238E27FC236}">
              <a16:creationId xmlns:a16="http://schemas.microsoft.com/office/drawing/2014/main" id="{00000000-0008-0000-0700-00006B010000}"/>
            </a:ext>
          </a:extLst>
        </xdr:cNvPr>
        <xdr:cNvSpPr txBox="1"/>
      </xdr:nvSpPr>
      <xdr:spPr>
        <a:xfrm>
          <a:off x="10528300" y="9924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68330</xdr:rowOff>
    </xdr:from>
    <xdr:to>
      <xdr:col>50</xdr:col>
      <xdr:colOff>165100</xdr:colOff>
      <xdr:row>58</xdr:row>
      <xdr:rowOff>169930</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9588500" y="10012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161057</xdr:rowOff>
    </xdr:from>
    <xdr:ext cx="534377"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9372111" y="10105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73081</xdr:rowOff>
    </xdr:from>
    <xdr:to>
      <xdr:col>46</xdr:col>
      <xdr:colOff>38100</xdr:colOff>
      <xdr:row>59</xdr:row>
      <xdr:rowOff>3231</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8699500" y="10017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165808</xdr:rowOff>
    </xdr:from>
    <xdr:ext cx="534377"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8483111" y="10109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61781</xdr:rowOff>
    </xdr:from>
    <xdr:to>
      <xdr:col>41</xdr:col>
      <xdr:colOff>101600</xdr:colOff>
      <xdr:row>58</xdr:row>
      <xdr:rowOff>163381</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7810500" y="10005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154508</xdr:rowOff>
    </xdr:from>
    <xdr:ext cx="534377"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7594111" y="10098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67176</xdr:rowOff>
    </xdr:from>
    <xdr:to>
      <xdr:col>36</xdr:col>
      <xdr:colOff>165100</xdr:colOff>
      <xdr:row>58</xdr:row>
      <xdr:rowOff>168776</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6921500" y="10011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159903</xdr:rowOff>
    </xdr:from>
    <xdr:ext cx="534377"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6705111" y="10104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2" name="正方形/長方形 371">
          <a:extLst>
            <a:ext uri="{FF2B5EF4-FFF2-40B4-BE49-F238E27FC236}">
              <a16:creationId xmlns:a16="http://schemas.microsoft.com/office/drawing/2014/main" id="{00000000-0008-0000-0700-000074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1" name="直線コネクタ 380">
          <a:extLst>
            <a:ext uri="{FF2B5EF4-FFF2-40B4-BE49-F238E27FC236}">
              <a16:creationId xmlns:a16="http://schemas.microsoft.com/office/drawing/2014/main" id="{00000000-0008-0000-0700-00007D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2" name="直線コネクタ 381">
          <a:extLst>
            <a:ext uri="{FF2B5EF4-FFF2-40B4-BE49-F238E27FC236}">
              <a16:creationId xmlns:a16="http://schemas.microsoft.com/office/drawing/2014/main" id="{00000000-0008-0000-0700-00007E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商工費グラフ枠">
          <a:extLst>
            <a:ext uri="{FF2B5EF4-FFF2-40B4-BE49-F238E27FC236}">
              <a16:creationId xmlns:a16="http://schemas.microsoft.com/office/drawing/2014/main" id="{00000000-0008-0000-0700-00008A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18648</xdr:rowOff>
    </xdr:from>
    <xdr:to>
      <xdr:col>54</xdr:col>
      <xdr:colOff>189865</xdr:colOff>
      <xdr:row>79</xdr:row>
      <xdr:rowOff>40571</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flipV="1">
          <a:off x="10475595" y="12020148"/>
          <a:ext cx="1270" cy="15649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44398</xdr:rowOff>
    </xdr:from>
    <xdr:ext cx="469744" cy="259045"/>
    <xdr:sp macro="" textlink="">
      <xdr:nvSpPr>
        <xdr:cNvPr id="396" name="商工費最小値テキスト">
          <a:extLst>
            <a:ext uri="{FF2B5EF4-FFF2-40B4-BE49-F238E27FC236}">
              <a16:creationId xmlns:a16="http://schemas.microsoft.com/office/drawing/2014/main" id="{00000000-0008-0000-0700-00008C010000}"/>
            </a:ext>
          </a:extLst>
        </xdr:cNvPr>
        <xdr:cNvSpPr txBox="1"/>
      </xdr:nvSpPr>
      <xdr:spPr>
        <a:xfrm>
          <a:off x="10528300" y="135889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40571</xdr:rowOff>
    </xdr:from>
    <xdr:to>
      <xdr:col>55</xdr:col>
      <xdr:colOff>88900</xdr:colOff>
      <xdr:row>79</xdr:row>
      <xdr:rowOff>40571</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10388600" y="13585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136775</xdr:rowOff>
    </xdr:from>
    <xdr:ext cx="599010" cy="259045"/>
    <xdr:sp macro="" textlink="">
      <xdr:nvSpPr>
        <xdr:cNvPr id="398" name="商工費最大値テキスト">
          <a:extLst>
            <a:ext uri="{FF2B5EF4-FFF2-40B4-BE49-F238E27FC236}">
              <a16:creationId xmlns:a16="http://schemas.microsoft.com/office/drawing/2014/main" id="{00000000-0008-0000-0700-00008E010000}"/>
            </a:ext>
          </a:extLst>
        </xdr:cNvPr>
        <xdr:cNvSpPr txBox="1"/>
      </xdr:nvSpPr>
      <xdr:spPr>
        <a:xfrm>
          <a:off x="10528300" y="117953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411,772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18648</xdr:rowOff>
    </xdr:from>
    <xdr:to>
      <xdr:col>55</xdr:col>
      <xdr:colOff>88900</xdr:colOff>
      <xdr:row>70</xdr:row>
      <xdr:rowOff>18648</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2020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23419</xdr:rowOff>
    </xdr:from>
    <xdr:to>
      <xdr:col>55</xdr:col>
      <xdr:colOff>0</xdr:colOff>
      <xdr:row>79</xdr:row>
      <xdr:rowOff>30330</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9639300" y="13567969"/>
          <a:ext cx="838200" cy="6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12572</xdr:rowOff>
    </xdr:from>
    <xdr:ext cx="534377" cy="259045"/>
    <xdr:sp macro="" textlink="">
      <xdr:nvSpPr>
        <xdr:cNvPr id="401" name="商工費平均値テキスト">
          <a:extLst>
            <a:ext uri="{FF2B5EF4-FFF2-40B4-BE49-F238E27FC236}">
              <a16:creationId xmlns:a16="http://schemas.microsoft.com/office/drawing/2014/main" id="{00000000-0008-0000-0700-000091010000}"/>
            </a:ext>
          </a:extLst>
        </xdr:cNvPr>
        <xdr:cNvSpPr txBox="1"/>
      </xdr:nvSpPr>
      <xdr:spPr>
        <a:xfrm>
          <a:off x="10528300" y="132142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161145</xdr:rowOff>
    </xdr:from>
    <xdr:to>
      <xdr:col>55</xdr:col>
      <xdr:colOff>50800</xdr:colOff>
      <xdr:row>78</xdr:row>
      <xdr:rowOff>91295</xdr:rowOff>
    </xdr:to>
    <xdr:sp macro="" textlink="">
      <xdr:nvSpPr>
        <xdr:cNvPr id="402" name="フローチャート: 判断 401">
          <a:extLst>
            <a:ext uri="{FF2B5EF4-FFF2-40B4-BE49-F238E27FC236}">
              <a16:creationId xmlns:a16="http://schemas.microsoft.com/office/drawing/2014/main" id="{00000000-0008-0000-0700-000092010000}"/>
            </a:ext>
          </a:extLst>
        </xdr:cNvPr>
        <xdr:cNvSpPr/>
      </xdr:nvSpPr>
      <xdr:spPr>
        <a:xfrm>
          <a:off x="10426700" y="13362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26398</xdr:rowOff>
    </xdr:from>
    <xdr:to>
      <xdr:col>50</xdr:col>
      <xdr:colOff>114300</xdr:colOff>
      <xdr:row>79</xdr:row>
      <xdr:rowOff>30330</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8750300" y="13570948"/>
          <a:ext cx="889000" cy="3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1160</xdr:rowOff>
    </xdr:from>
    <xdr:to>
      <xdr:col>50</xdr:col>
      <xdr:colOff>165100</xdr:colOff>
      <xdr:row>78</xdr:row>
      <xdr:rowOff>102760</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9588500" y="1337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119287</xdr:rowOff>
    </xdr:from>
    <xdr:ext cx="534377" cy="259045"/>
    <xdr:sp macro="" textlink="">
      <xdr:nvSpPr>
        <xdr:cNvPr id="405" name="テキスト ボックス 404">
          <a:extLst>
            <a:ext uri="{FF2B5EF4-FFF2-40B4-BE49-F238E27FC236}">
              <a16:creationId xmlns:a16="http://schemas.microsoft.com/office/drawing/2014/main" id="{00000000-0008-0000-0700-000095010000}"/>
            </a:ext>
          </a:extLst>
        </xdr:cNvPr>
        <xdr:cNvSpPr txBox="1"/>
      </xdr:nvSpPr>
      <xdr:spPr>
        <a:xfrm>
          <a:off x="9372111" y="13149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25831</xdr:rowOff>
    </xdr:from>
    <xdr:to>
      <xdr:col>45</xdr:col>
      <xdr:colOff>177800</xdr:colOff>
      <xdr:row>79</xdr:row>
      <xdr:rowOff>26398</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7861300" y="13570381"/>
          <a:ext cx="889000" cy="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162235</xdr:rowOff>
    </xdr:from>
    <xdr:to>
      <xdr:col>46</xdr:col>
      <xdr:colOff>38100</xdr:colOff>
      <xdr:row>78</xdr:row>
      <xdr:rowOff>92385</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8699500" y="13363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108912</xdr:rowOff>
    </xdr:from>
    <xdr:ext cx="534377"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8483111" y="13139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6648</xdr:rowOff>
    </xdr:from>
    <xdr:to>
      <xdr:col>41</xdr:col>
      <xdr:colOff>50800</xdr:colOff>
      <xdr:row>79</xdr:row>
      <xdr:rowOff>25831</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a:off x="6972300" y="13551198"/>
          <a:ext cx="889000" cy="19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10959</xdr:rowOff>
    </xdr:from>
    <xdr:to>
      <xdr:col>41</xdr:col>
      <xdr:colOff>101600</xdr:colOff>
      <xdr:row>78</xdr:row>
      <xdr:rowOff>112559</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7810500" y="13384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129086</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7594111" y="13159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14101</xdr:rowOff>
    </xdr:from>
    <xdr:to>
      <xdr:col>36</xdr:col>
      <xdr:colOff>165100</xdr:colOff>
      <xdr:row>78</xdr:row>
      <xdr:rowOff>115701</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6921500" y="13387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132228</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6705111" y="13162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144069</xdr:rowOff>
    </xdr:from>
    <xdr:to>
      <xdr:col>55</xdr:col>
      <xdr:colOff>50800</xdr:colOff>
      <xdr:row>79</xdr:row>
      <xdr:rowOff>74219</xdr:rowOff>
    </xdr:to>
    <xdr:sp macro="" textlink="">
      <xdr:nvSpPr>
        <xdr:cNvPr id="419" name="楕円 418">
          <a:extLst>
            <a:ext uri="{FF2B5EF4-FFF2-40B4-BE49-F238E27FC236}">
              <a16:creationId xmlns:a16="http://schemas.microsoft.com/office/drawing/2014/main" id="{00000000-0008-0000-0700-0000A3010000}"/>
            </a:ext>
          </a:extLst>
        </xdr:cNvPr>
        <xdr:cNvSpPr/>
      </xdr:nvSpPr>
      <xdr:spPr>
        <a:xfrm>
          <a:off x="10426700" y="13517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58996</xdr:rowOff>
    </xdr:from>
    <xdr:ext cx="469744" cy="259045"/>
    <xdr:sp macro="" textlink="">
      <xdr:nvSpPr>
        <xdr:cNvPr id="420" name="商工費該当値テキスト">
          <a:extLst>
            <a:ext uri="{FF2B5EF4-FFF2-40B4-BE49-F238E27FC236}">
              <a16:creationId xmlns:a16="http://schemas.microsoft.com/office/drawing/2014/main" id="{00000000-0008-0000-0700-0000A4010000}"/>
            </a:ext>
          </a:extLst>
        </xdr:cNvPr>
        <xdr:cNvSpPr txBox="1"/>
      </xdr:nvSpPr>
      <xdr:spPr>
        <a:xfrm>
          <a:off x="10528300" y="134320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150980</xdr:rowOff>
    </xdr:from>
    <xdr:to>
      <xdr:col>50</xdr:col>
      <xdr:colOff>165100</xdr:colOff>
      <xdr:row>79</xdr:row>
      <xdr:rowOff>81130</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9588500" y="13524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72257</xdr:rowOff>
    </xdr:from>
    <xdr:ext cx="469744"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9404428" y="13616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147048</xdr:rowOff>
    </xdr:from>
    <xdr:to>
      <xdr:col>46</xdr:col>
      <xdr:colOff>38100</xdr:colOff>
      <xdr:row>79</xdr:row>
      <xdr:rowOff>77198</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8699500" y="13520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68325</xdr:rowOff>
    </xdr:from>
    <xdr:ext cx="469744"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8515428" y="13612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146481</xdr:rowOff>
    </xdr:from>
    <xdr:to>
      <xdr:col>41</xdr:col>
      <xdr:colOff>101600</xdr:colOff>
      <xdr:row>79</xdr:row>
      <xdr:rowOff>76631</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7810500" y="13519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67758</xdr:rowOff>
    </xdr:from>
    <xdr:ext cx="469744"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7626428" y="13612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127298</xdr:rowOff>
    </xdr:from>
    <xdr:to>
      <xdr:col>36</xdr:col>
      <xdr:colOff>165100</xdr:colOff>
      <xdr:row>79</xdr:row>
      <xdr:rowOff>57448</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6921500" y="13500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48575</xdr:rowOff>
    </xdr:from>
    <xdr:ext cx="469744"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6737428" y="13593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7" name="テキスト ボックス 436">
          <a:extLst>
            <a:ext uri="{FF2B5EF4-FFF2-40B4-BE49-F238E27FC236}">
              <a16:creationId xmlns:a16="http://schemas.microsoft.com/office/drawing/2014/main" id="{00000000-0008-0000-0700-0000B5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a:extLst>
            <a:ext uri="{FF2B5EF4-FFF2-40B4-BE49-F238E27FC236}">
              <a16:creationId xmlns:a16="http://schemas.microsoft.com/office/drawing/2014/main" id="{00000000-0008-0000-0700-0000B6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9" name="土木費グラフ枠">
          <a:extLst>
            <a:ext uri="{FF2B5EF4-FFF2-40B4-BE49-F238E27FC236}">
              <a16:creationId xmlns:a16="http://schemas.microsoft.com/office/drawing/2014/main" id="{00000000-0008-0000-0700-0000C1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20110</xdr:rowOff>
    </xdr:from>
    <xdr:to>
      <xdr:col>54</xdr:col>
      <xdr:colOff>189865</xdr:colOff>
      <xdr:row>98</xdr:row>
      <xdr:rowOff>36413</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flipV="1">
          <a:off x="10475595" y="15622060"/>
          <a:ext cx="1270" cy="12164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40240</xdr:rowOff>
    </xdr:from>
    <xdr:ext cx="534377" cy="259045"/>
    <xdr:sp macro="" textlink="">
      <xdr:nvSpPr>
        <xdr:cNvPr id="451" name="土木費最小値テキスト">
          <a:extLst>
            <a:ext uri="{FF2B5EF4-FFF2-40B4-BE49-F238E27FC236}">
              <a16:creationId xmlns:a16="http://schemas.microsoft.com/office/drawing/2014/main" id="{00000000-0008-0000-0700-0000C3010000}"/>
            </a:ext>
          </a:extLst>
        </xdr:cNvPr>
        <xdr:cNvSpPr txBox="1"/>
      </xdr:nvSpPr>
      <xdr:spPr>
        <a:xfrm>
          <a:off x="10528300" y="16842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36413</xdr:rowOff>
    </xdr:from>
    <xdr:to>
      <xdr:col>55</xdr:col>
      <xdr:colOff>88900</xdr:colOff>
      <xdr:row>98</xdr:row>
      <xdr:rowOff>36413</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10388600" y="168385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138237</xdr:rowOff>
    </xdr:from>
    <xdr:ext cx="599010" cy="259045"/>
    <xdr:sp macro="" textlink="">
      <xdr:nvSpPr>
        <xdr:cNvPr id="453" name="土木費最大値テキスト">
          <a:extLst>
            <a:ext uri="{FF2B5EF4-FFF2-40B4-BE49-F238E27FC236}">
              <a16:creationId xmlns:a16="http://schemas.microsoft.com/office/drawing/2014/main" id="{00000000-0008-0000-0700-0000C5010000}"/>
            </a:ext>
          </a:extLst>
        </xdr:cNvPr>
        <xdr:cNvSpPr txBox="1"/>
      </xdr:nvSpPr>
      <xdr:spPr>
        <a:xfrm>
          <a:off x="10528300" y="153972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288,657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20110</xdr:rowOff>
    </xdr:from>
    <xdr:to>
      <xdr:col>55</xdr:col>
      <xdr:colOff>88900</xdr:colOff>
      <xdr:row>91</xdr:row>
      <xdr:rowOff>20110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10388600" y="15622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111034</xdr:rowOff>
    </xdr:from>
    <xdr:to>
      <xdr:col>55</xdr:col>
      <xdr:colOff>0</xdr:colOff>
      <xdr:row>97</xdr:row>
      <xdr:rowOff>116968</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9639300" y="16741684"/>
          <a:ext cx="838200" cy="5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22262</xdr:rowOff>
    </xdr:from>
    <xdr:ext cx="534377" cy="259045"/>
    <xdr:sp macro="" textlink="">
      <xdr:nvSpPr>
        <xdr:cNvPr id="456" name="土木費平均値テキスト">
          <a:extLst>
            <a:ext uri="{FF2B5EF4-FFF2-40B4-BE49-F238E27FC236}">
              <a16:creationId xmlns:a16="http://schemas.microsoft.com/office/drawing/2014/main" id="{00000000-0008-0000-0700-0000C8010000}"/>
            </a:ext>
          </a:extLst>
        </xdr:cNvPr>
        <xdr:cNvSpPr txBox="1"/>
      </xdr:nvSpPr>
      <xdr:spPr>
        <a:xfrm>
          <a:off x="10528300" y="163100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170835</xdr:rowOff>
    </xdr:from>
    <xdr:to>
      <xdr:col>55</xdr:col>
      <xdr:colOff>50800</xdr:colOff>
      <xdr:row>96</xdr:row>
      <xdr:rowOff>100985</xdr:rowOff>
    </xdr:to>
    <xdr:sp macro="" textlink="">
      <xdr:nvSpPr>
        <xdr:cNvPr id="457" name="フローチャート: 判断 456">
          <a:extLst>
            <a:ext uri="{FF2B5EF4-FFF2-40B4-BE49-F238E27FC236}">
              <a16:creationId xmlns:a16="http://schemas.microsoft.com/office/drawing/2014/main" id="{00000000-0008-0000-0700-0000C9010000}"/>
            </a:ext>
          </a:extLst>
        </xdr:cNvPr>
        <xdr:cNvSpPr/>
      </xdr:nvSpPr>
      <xdr:spPr>
        <a:xfrm>
          <a:off x="10426700" y="16458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41782</xdr:rowOff>
    </xdr:from>
    <xdr:to>
      <xdr:col>50</xdr:col>
      <xdr:colOff>114300</xdr:colOff>
      <xdr:row>97</xdr:row>
      <xdr:rowOff>116968</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8750300" y="16672432"/>
          <a:ext cx="889000" cy="75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31398</xdr:rowOff>
    </xdr:from>
    <xdr:to>
      <xdr:col>50</xdr:col>
      <xdr:colOff>165100</xdr:colOff>
      <xdr:row>96</xdr:row>
      <xdr:rowOff>132998</xdr:rowOff>
    </xdr:to>
    <xdr:sp macro="" textlink="">
      <xdr:nvSpPr>
        <xdr:cNvPr id="459" name="フローチャート: 判断 458">
          <a:extLst>
            <a:ext uri="{FF2B5EF4-FFF2-40B4-BE49-F238E27FC236}">
              <a16:creationId xmlns:a16="http://schemas.microsoft.com/office/drawing/2014/main" id="{00000000-0008-0000-0700-0000CB010000}"/>
            </a:ext>
          </a:extLst>
        </xdr:cNvPr>
        <xdr:cNvSpPr/>
      </xdr:nvSpPr>
      <xdr:spPr>
        <a:xfrm>
          <a:off x="9588500" y="16490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149525</xdr:rowOff>
    </xdr:from>
    <xdr:ext cx="534377"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9372111" y="16265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41782</xdr:rowOff>
    </xdr:from>
    <xdr:to>
      <xdr:col>45</xdr:col>
      <xdr:colOff>177800</xdr:colOff>
      <xdr:row>97</xdr:row>
      <xdr:rowOff>119103</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flipV="1">
          <a:off x="7861300" y="16672432"/>
          <a:ext cx="889000" cy="77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57020</xdr:rowOff>
    </xdr:from>
    <xdr:to>
      <xdr:col>46</xdr:col>
      <xdr:colOff>38100</xdr:colOff>
      <xdr:row>96</xdr:row>
      <xdr:rowOff>158620</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8699500" y="165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3697</xdr:rowOff>
    </xdr:from>
    <xdr:ext cx="534377" cy="259045"/>
    <xdr:sp macro="" textlink="">
      <xdr:nvSpPr>
        <xdr:cNvPr id="463" name="テキスト ボックス 462">
          <a:extLst>
            <a:ext uri="{FF2B5EF4-FFF2-40B4-BE49-F238E27FC236}">
              <a16:creationId xmlns:a16="http://schemas.microsoft.com/office/drawing/2014/main" id="{00000000-0008-0000-0700-0000CF010000}"/>
            </a:ext>
          </a:extLst>
        </xdr:cNvPr>
        <xdr:cNvSpPr txBox="1"/>
      </xdr:nvSpPr>
      <xdr:spPr>
        <a:xfrm>
          <a:off x="8483111" y="16291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119103</xdr:rowOff>
    </xdr:from>
    <xdr:to>
      <xdr:col>41</xdr:col>
      <xdr:colOff>50800</xdr:colOff>
      <xdr:row>98</xdr:row>
      <xdr:rowOff>23667</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6972300" y="16749753"/>
          <a:ext cx="889000" cy="760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53394</xdr:rowOff>
    </xdr:from>
    <xdr:to>
      <xdr:col>41</xdr:col>
      <xdr:colOff>101600</xdr:colOff>
      <xdr:row>96</xdr:row>
      <xdr:rowOff>154994</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7810500" y="16512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71</xdr:rowOff>
    </xdr:from>
    <xdr:ext cx="534377"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7594111" y="16287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73644</xdr:rowOff>
    </xdr:from>
    <xdr:to>
      <xdr:col>36</xdr:col>
      <xdr:colOff>165100</xdr:colOff>
      <xdr:row>97</xdr:row>
      <xdr:rowOff>3794</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6921500" y="16532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20321</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6705111" y="16308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60234</xdr:rowOff>
    </xdr:from>
    <xdr:to>
      <xdr:col>55</xdr:col>
      <xdr:colOff>50800</xdr:colOff>
      <xdr:row>97</xdr:row>
      <xdr:rowOff>161834</xdr:rowOff>
    </xdr:to>
    <xdr:sp macro="" textlink="">
      <xdr:nvSpPr>
        <xdr:cNvPr id="474" name="楕円 473">
          <a:extLst>
            <a:ext uri="{FF2B5EF4-FFF2-40B4-BE49-F238E27FC236}">
              <a16:creationId xmlns:a16="http://schemas.microsoft.com/office/drawing/2014/main" id="{00000000-0008-0000-0700-0000DA010000}"/>
            </a:ext>
          </a:extLst>
        </xdr:cNvPr>
        <xdr:cNvSpPr/>
      </xdr:nvSpPr>
      <xdr:spPr>
        <a:xfrm>
          <a:off x="10426700" y="16690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146611</xdr:rowOff>
    </xdr:from>
    <xdr:ext cx="534377" cy="259045"/>
    <xdr:sp macro="" textlink="">
      <xdr:nvSpPr>
        <xdr:cNvPr id="475" name="土木費該当値テキスト">
          <a:extLst>
            <a:ext uri="{FF2B5EF4-FFF2-40B4-BE49-F238E27FC236}">
              <a16:creationId xmlns:a16="http://schemas.microsoft.com/office/drawing/2014/main" id="{00000000-0008-0000-0700-0000DB010000}"/>
            </a:ext>
          </a:extLst>
        </xdr:cNvPr>
        <xdr:cNvSpPr txBox="1"/>
      </xdr:nvSpPr>
      <xdr:spPr>
        <a:xfrm>
          <a:off x="10528300" y="16605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66168</xdr:rowOff>
    </xdr:from>
    <xdr:to>
      <xdr:col>50</xdr:col>
      <xdr:colOff>165100</xdr:colOff>
      <xdr:row>97</xdr:row>
      <xdr:rowOff>167768</xdr:rowOff>
    </xdr:to>
    <xdr:sp macro="" textlink="">
      <xdr:nvSpPr>
        <xdr:cNvPr id="476" name="楕円 475">
          <a:extLst>
            <a:ext uri="{FF2B5EF4-FFF2-40B4-BE49-F238E27FC236}">
              <a16:creationId xmlns:a16="http://schemas.microsoft.com/office/drawing/2014/main" id="{00000000-0008-0000-0700-0000DC010000}"/>
            </a:ext>
          </a:extLst>
        </xdr:cNvPr>
        <xdr:cNvSpPr/>
      </xdr:nvSpPr>
      <xdr:spPr>
        <a:xfrm>
          <a:off x="9588500" y="16696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158895</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9372111" y="16789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162432</xdr:rowOff>
    </xdr:from>
    <xdr:to>
      <xdr:col>46</xdr:col>
      <xdr:colOff>38100</xdr:colOff>
      <xdr:row>97</xdr:row>
      <xdr:rowOff>92582</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8699500" y="16621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83709</xdr:rowOff>
    </xdr:from>
    <xdr:ext cx="534377"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8483111" y="16714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68303</xdr:rowOff>
    </xdr:from>
    <xdr:to>
      <xdr:col>41</xdr:col>
      <xdr:colOff>101600</xdr:colOff>
      <xdr:row>97</xdr:row>
      <xdr:rowOff>169903</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7810500" y="16698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161030</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7594111" y="16791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144317</xdr:rowOff>
    </xdr:from>
    <xdr:to>
      <xdr:col>36</xdr:col>
      <xdr:colOff>165100</xdr:colOff>
      <xdr:row>98</xdr:row>
      <xdr:rowOff>74467</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6921500" y="16774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65594</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6705111" y="16867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4" name="正方形/長方形 483">
          <a:extLst>
            <a:ext uri="{FF2B5EF4-FFF2-40B4-BE49-F238E27FC236}">
              <a16:creationId xmlns:a16="http://schemas.microsoft.com/office/drawing/2014/main" id="{00000000-0008-0000-0700-0000E4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5" name="正方形/長方形 484">
          <a:extLst>
            <a:ext uri="{FF2B5EF4-FFF2-40B4-BE49-F238E27FC236}">
              <a16:creationId xmlns:a16="http://schemas.microsoft.com/office/drawing/2014/main" id="{00000000-0008-0000-0700-0000E5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3" name="直線コネクタ 492">
          <a:extLst>
            <a:ext uri="{FF2B5EF4-FFF2-40B4-BE49-F238E27FC236}">
              <a16:creationId xmlns:a16="http://schemas.microsoft.com/office/drawing/2014/main" id="{00000000-0008-0000-0700-0000ED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4" name="直線コネクタ 493">
          <a:extLst>
            <a:ext uri="{FF2B5EF4-FFF2-40B4-BE49-F238E27FC236}">
              <a16:creationId xmlns:a16="http://schemas.microsoft.com/office/drawing/2014/main" id="{00000000-0008-0000-0700-0000EE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6" name="直線コネクタ 495">
          <a:extLst>
            <a:ext uri="{FF2B5EF4-FFF2-40B4-BE49-F238E27FC236}">
              <a16:creationId xmlns:a16="http://schemas.microsoft.com/office/drawing/2014/main" id="{00000000-0008-0000-0700-0000F0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消防費グラフ枠">
          <a:extLst>
            <a:ext uri="{FF2B5EF4-FFF2-40B4-BE49-F238E27FC236}">
              <a16:creationId xmlns:a16="http://schemas.microsoft.com/office/drawing/2014/main" id="{00000000-0008-0000-0700-0000FC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55837</xdr:rowOff>
    </xdr:from>
    <xdr:to>
      <xdr:col>85</xdr:col>
      <xdr:colOff>126364</xdr:colOff>
      <xdr:row>38</xdr:row>
      <xdr:rowOff>56707</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flipV="1">
          <a:off x="16317595" y="5370787"/>
          <a:ext cx="1269" cy="1201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60534</xdr:rowOff>
    </xdr:from>
    <xdr:ext cx="534377" cy="259045"/>
    <xdr:sp macro="" textlink="">
      <xdr:nvSpPr>
        <xdr:cNvPr id="510" name="消防費最小値テキスト">
          <a:extLst>
            <a:ext uri="{FF2B5EF4-FFF2-40B4-BE49-F238E27FC236}">
              <a16:creationId xmlns:a16="http://schemas.microsoft.com/office/drawing/2014/main" id="{00000000-0008-0000-0700-0000FE010000}"/>
            </a:ext>
          </a:extLst>
        </xdr:cNvPr>
        <xdr:cNvSpPr txBox="1"/>
      </xdr:nvSpPr>
      <xdr:spPr>
        <a:xfrm>
          <a:off x="16370300" y="6575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56707</xdr:rowOff>
    </xdr:from>
    <xdr:to>
      <xdr:col>86</xdr:col>
      <xdr:colOff>25400</xdr:colOff>
      <xdr:row>38</xdr:row>
      <xdr:rowOff>56707</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6230600" y="6571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2514</xdr:rowOff>
    </xdr:from>
    <xdr:ext cx="599010" cy="259045"/>
    <xdr:sp macro="" textlink="">
      <xdr:nvSpPr>
        <xdr:cNvPr id="512" name="消防費最大値テキスト">
          <a:extLst>
            <a:ext uri="{FF2B5EF4-FFF2-40B4-BE49-F238E27FC236}">
              <a16:creationId xmlns:a16="http://schemas.microsoft.com/office/drawing/2014/main" id="{00000000-0008-0000-0700-000000020000}"/>
            </a:ext>
          </a:extLst>
        </xdr:cNvPr>
        <xdr:cNvSpPr txBox="1"/>
      </xdr:nvSpPr>
      <xdr:spPr>
        <a:xfrm>
          <a:off x="16370300" y="51460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129,954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55837</xdr:rowOff>
    </xdr:from>
    <xdr:to>
      <xdr:col>86</xdr:col>
      <xdr:colOff>25400</xdr:colOff>
      <xdr:row>31</xdr:row>
      <xdr:rowOff>55837</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6230600" y="53707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165042</xdr:rowOff>
    </xdr:from>
    <xdr:to>
      <xdr:col>85</xdr:col>
      <xdr:colOff>127000</xdr:colOff>
      <xdr:row>37</xdr:row>
      <xdr:rowOff>141246</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flipV="1">
          <a:off x="15481300" y="6337242"/>
          <a:ext cx="838200" cy="147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119549</xdr:rowOff>
    </xdr:from>
    <xdr:ext cx="534377" cy="259045"/>
    <xdr:sp macro="" textlink="">
      <xdr:nvSpPr>
        <xdr:cNvPr id="515" name="消防費平均値テキスト">
          <a:extLst>
            <a:ext uri="{FF2B5EF4-FFF2-40B4-BE49-F238E27FC236}">
              <a16:creationId xmlns:a16="http://schemas.microsoft.com/office/drawing/2014/main" id="{00000000-0008-0000-0700-000003020000}"/>
            </a:ext>
          </a:extLst>
        </xdr:cNvPr>
        <xdr:cNvSpPr txBox="1"/>
      </xdr:nvSpPr>
      <xdr:spPr>
        <a:xfrm>
          <a:off x="16370300" y="61202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96672</xdr:rowOff>
    </xdr:from>
    <xdr:to>
      <xdr:col>85</xdr:col>
      <xdr:colOff>177800</xdr:colOff>
      <xdr:row>37</xdr:row>
      <xdr:rowOff>26822</xdr:rowOff>
    </xdr:to>
    <xdr:sp macro="" textlink="">
      <xdr:nvSpPr>
        <xdr:cNvPr id="516" name="フローチャート: 判断 515">
          <a:extLst>
            <a:ext uri="{FF2B5EF4-FFF2-40B4-BE49-F238E27FC236}">
              <a16:creationId xmlns:a16="http://schemas.microsoft.com/office/drawing/2014/main" id="{00000000-0008-0000-0700-000004020000}"/>
            </a:ext>
          </a:extLst>
        </xdr:cNvPr>
        <xdr:cNvSpPr/>
      </xdr:nvSpPr>
      <xdr:spPr>
        <a:xfrm>
          <a:off x="16268700" y="6268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99173</xdr:rowOff>
    </xdr:from>
    <xdr:to>
      <xdr:col>81</xdr:col>
      <xdr:colOff>50800</xdr:colOff>
      <xdr:row>37</xdr:row>
      <xdr:rowOff>141246</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4592300" y="6099923"/>
          <a:ext cx="889000" cy="384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132378</xdr:rowOff>
    </xdr:from>
    <xdr:to>
      <xdr:col>81</xdr:col>
      <xdr:colOff>101600</xdr:colOff>
      <xdr:row>37</xdr:row>
      <xdr:rowOff>62528</xdr:rowOff>
    </xdr:to>
    <xdr:sp macro="" textlink="">
      <xdr:nvSpPr>
        <xdr:cNvPr id="518" name="フローチャート: 判断 517">
          <a:extLst>
            <a:ext uri="{FF2B5EF4-FFF2-40B4-BE49-F238E27FC236}">
              <a16:creationId xmlns:a16="http://schemas.microsoft.com/office/drawing/2014/main" id="{00000000-0008-0000-0700-000006020000}"/>
            </a:ext>
          </a:extLst>
        </xdr:cNvPr>
        <xdr:cNvSpPr/>
      </xdr:nvSpPr>
      <xdr:spPr>
        <a:xfrm>
          <a:off x="15430500" y="6304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79055</xdr:rowOff>
    </xdr:from>
    <xdr:ext cx="534377" cy="259045"/>
    <xdr:sp macro="" textlink="">
      <xdr:nvSpPr>
        <xdr:cNvPr id="519" name="テキスト ボックス 518">
          <a:extLst>
            <a:ext uri="{FF2B5EF4-FFF2-40B4-BE49-F238E27FC236}">
              <a16:creationId xmlns:a16="http://schemas.microsoft.com/office/drawing/2014/main" id="{00000000-0008-0000-0700-000007020000}"/>
            </a:ext>
          </a:extLst>
        </xdr:cNvPr>
        <xdr:cNvSpPr txBox="1"/>
      </xdr:nvSpPr>
      <xdr:spPr>
        <a:xfrm>
          <a:off x="15214111" y="6079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99173</xdr:rowOff>
    </xdr:from>
    <xdr:to>
      <xdr:col>76</xdr:col>
      <xdr:colOff>114300</xdr:colOff>
      <xdr:row>37</xdr:row>
      <xdr:rowOff>12969</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3703300" y="6099923"/>
          <a:ext cx="889000" cy="256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141293</xdr:rowOff>
    </xdr:from>
    <xdr:to>
      <xdr:col>76</xdr:col>
      <xdr:colOff>165100</xdr:colOff>
      <xdr:row>37</xdr:row>
      <xdr:rowOff>71443</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4541500" y="6313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62570</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4325111" y="6406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33</xdr:row>
      <xdr:rowOff>140963</xdr:rowOff>
    </xdr:from>
    <xdr:to>
      <xdr:col>71</xdr:col>
      <xdr:colOff>177800</xdr:colOff>
      <xdr:row>37</xdr:row>
      <xdr:rowOff>12969</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2814300" y="5798813"/>
          <a:ext cx="889000" cy="557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149838</xdr:rowOff>
    </xdr:from>
    <xdr:to>
      <xdr:col>72</xdr:col>
      <xdr:colOff>38100</xdr:colOff>
      <xdr:row>37</xdr:row>
      <xdr:rowOff>79988</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3652500" y="6322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71115</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3436111" y="6414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136198</xdr:rowOff>
    </xdr:from>
    <xdr:to>
      <xdr:col>67</xdr:col>
      <xdr:colOff>101600</xdr:colOff>
      <xdr:row>37</xdr:row>
      <xdr:rowOff>66348</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2763500" y="6308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57475</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2547111" y="6401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114242</xdr:rowOff>
    </xdr:from>
    <xdr:to>
      <xdr:col>85</xdr:col>
      <xdr:colOff>177800</xdr:colOff>
      <xdr:row>37</xdr:row>
      <xdr:rowOff>44392</xdr:rowOff>
    </xdr:to>
    <xdr:sp macro="" textlink="">
      <xdr:nvSpPr>
        <xdr:cNvPr id="533" name="楕円 532">
          <a:extLst>
            <a:ext uri="{FF2B5EF4-FFF2-40B4-BE49-F238E27FC236}">
              <a16:creationId xmlns:a16="http://schemas.microsoft.com/office/drawing/2014/main" id="{00000000-0008-0000-0700-000015020000}"/>
            </a:ext>
          </a:extLst>
        </xdr:cNvPr>
        <xdr:cNvSpPr/>
      </xdr:nvSpPr>
      <xdr:spPr>
        <a:xfrm>
          <a:off x="16268700" y="6286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92669</xdr:rowOff>
    </xdr:from>
    <xdr:ext cx="534377" cy="259045"/>
    <xdr:sp macro="" textlink="">
      <xdr:nvSpPr>
        <xdr:cNvPr id="534" name="消防費該当値テキスト">
          <a:extLst>
            <a:ext uri="{FF2B5EF4-FFF2-40B4-BE49-F238E27FC236}">
              <a16:creationId xmlns:a16="http://schemas.microsoft.com/office/drawing/2014/main" id="{00000000-0008-0000-0700-000016020000}"/>
            </a:ext>
          </a:extLst>
        </xdr:cNvPr>
        <xdr:cNvSpPr txBox="1"/>
      </xdr:nvSpPr>
      <xdr:spPr>
        <a:xfrm>
          <a:off x="16370300" y="6264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90446</xdr:rowOff>
    </xdr:from>
    <xdr:to>
      <xdr:col>81</xdr:col>
      <xdr:colOff>101600</xdr:colOff>
      <xdr:row>38</xdr:row>
      <xdr:rowOff>20596</xdr:rowOff>
    </xdr:to>
    <xdr:sp macro="" textlink="">
      <xdr:nvSpPr>
        <xdr:cNvPr id="535" name="楕円 534">
          <a:extLst>
            <a:ext uri="{FF2B5EF4-FFF2-40B4-BE49-F238E27FC236}">
              <a16:creationId xmlns:a16="http://schemas.microsoft.com/office/drawing/2014/main" id="{00000000-0008-0000-0700-000017020000}"/>
            </a:ext>
          </a:extLst>
        </xdr:cNvPr>
        <xdr:cNvSpPr/>
      </xdr:nvSpPr>
      <xdr:spPr>
        <a:xfrm>
          <a:off x="15430500" y="6434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11723</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5214111" y="6526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48373</xdr:rowOff>
    </xdr:from>
    <xdr:to>
      <xdr:col>76</xdr:col>
      <xdr:colOff>165100</xdr:colOff>
      <xdr:row>35</xdr:row>
      <xdr:rowOff>149973</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4541500" y="6049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33</xdr:row>
      <xdr:rowOff>166500</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4325111" y="5824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133619</xdr:rowOff>
    </xdr:from>
    <xdr:to>
      <xdr:col>72</xdr:col>
      <xdr:colOff>38100</xdr:colOff>
      <xdr:row>37</xdr:row>
      <xdr:rowOff>63769</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3652500" y="6305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80296</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3436111" y="6081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33</xdr:row>
      <xdr:rowOff>90163</xdr:rowOff>
    </xdr:from>
    <xdr:to>
      <xdr:col>67</xdr:col>
      <xdr:colOff>101600</xdr:colOff>
      <xdr:row>34</xdr:row>
      <xdr:rowOff>20313</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2763500" y="5748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32</xdr:row>
      <xdr:rowOff>36840</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2547111" y="5523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a:extLst>
            <a:ext uri="{FF2B5EF4-FFF2-40B4-BE49-F238E27FC236}">
              <a16:creationId xmlns:a16="http://schemas.microsoft.com/office/drawing/2014/main" id="{00000000-0008-0000-0700-00002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144434</xdr:rowOff>
    </xdr:from>
    <xdr:ext cx="595419"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1850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54</xdr:row>
      <xdr:rowOff>160762</xdr:rowOff>
    </xdr:from>
    <xdr:ext cx="59541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850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7" name="教育費グラフ枠">
          <a:extLst>
            <a:ext uri="{FF2B5EF4-FFF2-40B4-BE49-F238E27FC236}">
              <a16:creationId xmlns:a16="http://schemas.microsoft.com/office/drawing/2014/main" id="{00000000-0008-0000-0700-000037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170884</xdr:rowOff>
    </xdr:from>
    <xdr:to>
      <xdr:col>85</xdr:col>
      <xdr:colOff>126364</xdr:colOff>
      <xdr:row>58</xdr:row>
      <xdr:rowOff>128329</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flipV="1">
          <a:off x="16317595" y="8571934"/>
          <a:ext cx="1269" cy="15004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132156</xdr:rowOff>
    </xdr:from>
    <xdr:ext cx="534377" cy="259045"/>
    <xdr:sp macro="" textlink="">
      <xdr:nvSpPr>
        <xdr:cNvPr id="569" name="教育費最小値テキスト">
          <a:extLst>
            <a:ext uri="{FF2B5EF4-FFF2-40B4-BE49-F238E27FC236}">
              <a16:creationId xmlns:a16="http://schemas.microsoft.com/office/drawing/2014/main" id="{00000000-0008-0000-0700-000039020000}"/>
            </a:ext>
          </a:extLst>
        </xdr:cNvPr>
        <xdr:cNvSpPr txBox="1"/>
      </xdr:nvSpPr>
      <xdr:spPr>
        <a:xfrm>
          <a:off x="16370300" y="10076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43,482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128329</xdr:rowOff>
    </xdr:from>
    <xdr:to>
      <xdr:col>86</xdr:col>
      <xdr:colOff>25400</xdr:colOff>
      <xdr:row>58</xdr:row>
      <xdr:rowOff>128329</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6230600" y="10072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117561</xdr:rowOff>
    </xdr:from>
    <xdr:ext cx="599010" cy="259045"/>
    <xdr:sp macro="" textlink="">
      <xdr:nvSpPr>
        <xdr:cNvPr id="571" name="教育費最大値テキスト">
          <a:extLst>
            <a:ext uri="{FF2B5EF4-FFF2-40B4-BE49-F238E27FC236}">
              <a16:creationId xmlns:a16="http://schemas.microsoft.com/office/drawing/2014/main" id="{00000000-0008-0000-0700-00003B020000}"/>
            </a:ext>
          </a:extLst>
        </xdr:cNvPr>
        <xdr:cNvSpPr txBox="1"/>
      </xdr:nvSpPr>
      <xdr:spPr>
        <a:xfrm>
          <a:off x="16370300" y="83471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502,951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170884</xdr:rowOff>
    </xdr:from>
    <xdr:to>
      <xdr:col>86</xdr:col>
      <xdr:colOff>25400</xdr:colOff>
      <xdr:row>49</xdr:row>
      <xdr:rowOff>170884</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6230600" y="85719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45503</xdr:rowOff>
    </xdr:from>
    <xdr:to>
      <xdr:col>85</xdr:col>
      <xdr:colOff>127000</xdr:colOff>
      <xdr:row>57</xdr:row>
      <xdr:rowOff>128185</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flipV="1">
          <a:off x="15481300" y="9818153"/>
          <a:ext cx="838200" cy="82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35131</xdr:rowOff>
    </xdr:from>
    <xdr:ext cx="599010" cy="259045"/>
    <xdr:sp macro="" textlink="">
      <xdr:nvSpPr>
        <xdr:cNvPr id="574" name="教育費平均値テキスト">
          <a:extLst>
            <a:ext uri="{FF2B5EF4-FFF2-40B4-BE49-F238E27FC236}">
              <a16:creationId xmlns:a16="http://schemas.microsoft.com/office/drawing/2014/main" id="{00000000-0008-0000-0700-00003E020000}"/>
            </a:ext>
          </a:extLst>
        </xdr:cNvPr>
        <xdr:cNvSpPr txBox="1"/>
      </xdr:nvSpPr>
      <xdr:spPr>
        <a:xfrm>
          <a:off x="16370300" y="980778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56704</xdr:rowOff>
    </xdr:from>
    <xdr:to>
      <xdr:col>85</xdr:col>
      <xdr:colOff>177800</xdr:colOff>
      <xdr:row>57</xdr:row>
      <xdr:rowOff>158304</xdr:rowOff>
    </xdr:to>
    <xdr:sp macro="" textlink="">
      <xdr:nvSpPr>
        <xdr:cNvPr id="575" name="フローチャート: 判断 574">
          <a:extLst>
            <a:ext uri="{FF2B5EF4-FFF2-40B4-BE49-F238E27FC236}">
              <a16:creationId xmlns:a16="http://schemas.microsoft.com/office/drawing/2014/main" id="{00000000-0008-0000-0700-00003F020000}"/>
            </a:ext>
          </a:extLst>
        </xdr:cNvPr>
        <xdr:cNvSpPr/>
      </xdr:nvSpPr>
      <xdr:spPr>
        <a:xfrm>
          <a:off x="16268700" y="9829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67786</xdr:rowOff>
    </xdr:from>
    <xdr:to>
      <xdr:col>81</xdr:col>
      <xdr:colOff>50800</xdr:colOff>
      <xdr:row>57</xdr:row>
      <xdr:rowOff>128185</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4592300" y="9840436"/>
          <a:ext cx="889000" cy="60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94928</xdr:rowOff>
    </xdr:from>
    <xdr:to>
      <xdr:col>81</xdr:col>
      <xdr:colOff>101600</xdr:colOff>
      <xdr:row>58</xdr:row>
      <xdr:rowOff>25078</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5430500" y="9867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16205</xdr:rowOff>
    </xdr:from>
    <xdr:ext cx="534377"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5214111" y="9960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67786</xdr:rowOff>
    </xdr:from>
    <xdr:to>
      <xdr:col>76</xdr:col>
      <xdr:colOff>114300</xdr:colOff>
      <xdr:row>57</xdr:row>
      <xdr:rowOff>159938</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flipV="1">
          <a:off x="13703300" y="9840436"/>
          <a:ext cx="889000" cy="92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99575</xdr:rowOff>
    </xdr:from>
    <xdr:to>
      <xdr:col>76</xdr:col>
      <xdr:colOff>165100</xdr:colOff>
      <xdr:row>58</xdr:row>
      <xdr:rowOff>29725</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4541500" y="9872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20852</xdr:rowOff>
    </xdr:from>
    <xdr:ext cx="534377"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4325111" y="9964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159938</xdr:rowOff>
    </xdr:from>
    <xdr:to>
      <xdr:col>71</xdr:col>
      <xdr:colOff>177800</xdr:colOff>
      <xdr:row>58</xdr:row>
      <xdr:rowOff>72524</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flipV="1">
          <a:off x="12814300" y="9932588"/>
          <a:ext cx="889000" cy="840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127393</xdr:rowOff>
    </xdr:from>
    <xdr:to>
      <xdr:col>72</xdr:col>
      <xdr:colOff>38100</xdr:colOff>
      <xdr:row>58</xdr:row>
      <xdr:rowOff>57543</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3652500" y="9900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48670</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3436111" y="9992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111032</xdr:rowOff>
    </xdr:from>
    <xdr:to>
      <xdr:col>67</xdr:col>
      <xdr:colOff>101600</xdr:colOff>
      <xdr:row>58</xdr:row>
      <xdr:rowOff>41182</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2763500" y="9883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57709</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2547111" y="9658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166153</xdr:rowOff>
    </xdr:from>
    <xdr:to>
      <xdr:col>85</xdr:col>
      <xdr:colOff>177800</xdr:colOff>
      <xdr:row>57</xdr:row>
      <xdr:rowOff>96303</xdr:rowOff>
    </xdr:to>
    <xdr:sp macro="" textlink="">
      <xdr:nvSpPr>
        <xdr:cNvPr id="592" name="楕円 591">
          <a:extLst>
            <a:ext uri="{FF2B5EF4-FFF2-40B4-BE49-F238E27FC236}">
              <a16:creationId xmlns:a16="http://schemas.microsoft.com/office/drawing/2014/main" id="{00000000-0008-0000-0700-000050020000}"/>
            </a:ext>
          </a:extLst>
        </xdr:cNvPr>
        <xdr:cNvSpPr/>
      </xdr:nvSpPr>
      <xdr:spPr>
        <a:xfrm>
          <a:off x="16268700" y="9767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17580</xdr:rowOff>
    </xdr:from>
    <xdr:ext cx="599010" cy="259045"/>
    <xdr:sp macro="" textlink="">
      <xdr:nvSpPr>
        <xdr:cNvPr id="593" name="教育費該当値テキスト">
          <a:extLst>
            <a:ext uri="{FF2B5EF4-FFF2-40B4-BE49-F238E27FC236}">
              <a16:creationId xmlns:a16="http://schemas.microsoft.com/office/drawing/2014/main" id="{00000000-0008-0000-0700-000051020000}"/>
            </a:ext>
          </a:extLst>
        </xdr:cNvPr>
        <xdr:cNvSpPr txBox="1"/>
      </xdr:nvSpPr>
      <xdr:spPr>
        <a:xfrm>
          <a:off x="16370300" y="96187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77385</xdr:rowOff>
    </xdr:from>
    <xdr:to>
      <xdr:col>81</xdr:col>
      <xdr:colOff>101600</xdr:colOff>
      <xdr:row>58</xdr:row>
      <xdr:rowOff>7535</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5430500" y="9850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24062</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5214111" y="9625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16986</xdr:rowOff>
    </xdr:from>
    <xdr:to>
      <xdr:col>76</xdr:col>
      <xdr:colOff>165100</xdr:colOff>
      <xdr:row>57</xdr:row>
      <xdr:rowOff>118586</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4541500" y="9789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55</xdr:row>
      <xdr:rowOff>135113</xdr:rowOff>
    </xdr:from>
    <xdr:ext cx="59901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4292795" y="95648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109138</xdr:rowOff>
    </xdr:from>
    <xdr:to>
      <xdr:col>72</xdr:col>
      <xdr:colOff>38100</xdr:colOff>
      <xdr:row>58</xdr:row>
      <xdr:rowOff>39288</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3652500" y="9881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55815</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3436111" y="9657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21724</xdr:rowOff>
    </xdr:from>
    <xdr:to>
      <xdr:col>67</xdr:col>
      <xdr:colOff>101600</xdr:colOff>
      <xdr:row>58</xdr:row>
      <xdr:rowOff>123324</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2763500" y="9965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114451</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2547111" y="10058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1" name="直線コネクタ 610">
          <a:extLst>
            <a:ext uri="{FF2B5EF4-FFF2-40B4-BE49-F238E27FC236}">
              <a16:creationId xmlns:a16="http://schemas.microsoft.com/office/drawing/2014/main" id="{00000000-0008-0000-0700-000063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2" name="災害復旧費グラフ枠">
          <a:extLst>
            <a:ext uri="{FF2B5EF4-FFF2-40B4-BE49-F238E27FC236}">
              <a16:creationId xmlns:a16="http://schemas.microsoft.com/office/drawing/2014/main" id="{00000000-0008-0000-0700-00006E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108386</xdr:rowOff>
    </xdr:from>
    <xdr:to>
      <xdr:col>85</xdr:col>
      <xdr:colOff>126364</xdr:colOff>
      <xdr:row>78</xdr:row>
      <xdr:rowOff>139700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flipV="1">
          <a:off x="16317595" y="12281336"/>
          <a:ext cx="1269" cy="12314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4" name="災害復旧費最小値テキスト">
          <a:extLst>
            <a:ext uri="{FF2B5EF4-FFF2-40B4-BE49-F238E27FC236}">
              <a16:creationId xmlns:a16="http://schemas.microsoft.com/office/drawing/2014/main" id="{00000000-0008-0000-0700-000070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55063</xdr:rowOff>
    </xdr:from>
    <xdr:ext cx="599010" cy="259045"/>
    <xdr:sp macro="" textlink="">
      <xdr:nvSpPr>
        <xdr:cNvPr id="626" name="災害復旧費最大値テキスト">
          <a:extLst>
            <a:ext uri="{FF2B5EF4-FFF2-40B4-BE49-F238E27FC236}">
              <a16:creationId xmlns:a16="http://schemas.microsoft.com/office/drawing/2014/main" id="{00000000-0008-0000-0700-000072020000}"/>
            </a:ext>
          </a:extLst>
        </xdr:cNvPr>
        <xdr:cNvSpPr txBox="1"/>
      </xdr:nvSpPr>
      <xdr:spPr>
        <a:xfrm>
          <a:off x="16370300" y="120565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269,349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108386</xdr:rowOff>
    </xdr:from>
    <xdr:to>
      <xdr:col>86</xdr:col>
      <xdr:colOff>25400</xdr:colOff>
      <xdr:row>71</xdr:row>
      <xdr:rowOff>108386</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6230600" y="122813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136696</xdr:rowOff>
    </xdr:from>
    <xdr:to>
      <xdr:col>85</xdr:col>
      <xdr:colOff>127000</xdr:colOff>
      <xdr:row>78</xdr:row>
      <xdr:rowOff>139700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5481300" y="13509796"/>
          <a:ext cx="838200" cy="3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51317</xdr:rowOff>
    </xdr:from>
    <xdr:ext cx="534377" cy="259045"/>
    <xdr:sp macro="" textlink="">
      <xdr:nvSpPr>
        <xdr:cNvPr id="629" name="災害復旧費平均値テキスト">
          <a:extLst>
            <a:ext uri="{FF2B5EF4-FFF2-40B4-BE49-F238E27FC236}">
              <a16:creationId xmlns:a16="http://schemas.microsoft.com/office/drawing/2014/main" id="{00000000-0008-0000-0700-000075020000}"/>
            </a:ext>
          </a:extLst>
        </xdr:cNvPr>
        <xdr:cNvSpPr txBox="1"/>
      </xdr:nvSpPr>
      <xdr:spPr>
        <a:xfrm>
          <a:off x="16370300" y="132529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28440</xdr:rowOff>
    </xdr:from>
    <xdr:to>
      <xdr:col>85</xdr:col>
      <xdr:colOff>177800</xdr:colOff>
      <xdr:row>78</xdr:row>
      <xdr:rowOff>130040</xdr:rowOff>
    </xdr:to>
    <xdr:sp macro="" textlink="">
      <xdr:nvSpPr>
        <xdr:cNvPr id="630" name="フローチャート: 判断 629">
          <a:extLst>
            <a:ext uri="{FF2B5EF4-FFF2-40B4-BE49-F238E27FC236}">
              <a16:creationId xmlns:a16="http://schemas.microsoft.com/office/drawing/2014/main" id="{00000000-0008-0000-0700-000076020000}"/>
            </a:ext>
          </a:extLst>
        </xdr:cNvPr>
        <xdr:cNvSpPr/>
      </xdr:nvSpPr>
      <xdr:spPr>
        <a:xfrm>
          <a:off x="16268700" y="13401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136696</xdr:rowOff>
    </xdr:from>
    <xdr:to>
      <xdr:col>81</xdr:col>
      <xdr:colOff>50800</xdr:colOff>
      <xdr:row>78</xdr:row>
      <xdr:rowOff>139700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flipV="1">
          <a:off x="14592300" y="13509796"/>
          <a:ext cx="889000" cy="3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35655</xdr:rowOff>
    </xdr:from>
    <xdr:to>
      <xdr:col>81</xdr:col>
      <xdr:colOff>101600</xdr:colOff>
      <xdr:row>78</xdr:row>
      <xdr:rowOff>137255</xdr:rowOff>
    </xdr:to>
    <xdr:sp macro="" textlink="">
      <xdr:nvSpPr>
        <xdr:cNvPr id="632" name="フローチャート: 判断 631">
          <a:extLst>
            <a:ext uri="{FF2B5EF4-FFF2-40B4-BE49-F238E27FC236}">
              <a16:creationId xmlns:a16="http://schemas.microsoft.com/office/drawing/2014/main" id="{00000000-0008-0000-0700-000078020000}"/>
            </a:ext>
          </a:extLst>
        </xdr:cNvPr>
        <xdr:cNvSpPr/>
      </xdr:nvSpPr>
      <xdr:spPr>
        <a:xfrm>
          <a:off x="15430500" y="13408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153782</xdr:rowOff>
    </xdr:from>
    <xdr:ext cx="534377"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5214111" y="13183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50797</xdr:rowOff>
    </xdr:from>
    <xdr:to>
      <xdr:col>76</xdr:col>
      <xdr:colOff>165100</xdr:colOff>
      <xdr:row>78</xdr:row>
      <xdr:rowOff>152397</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4541500" y="13423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168924</xdr:rowOff>
    </xdr:from>
    <xdr:ext cx="469744"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4357428" y="131991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129290</xdr:rowOff>
    </xdr:from>
    <xdr:to>
      <xdr:col>71</xdr:col>
      <xdr:colOff>177800</xdr:colOff>
      <xdr:row>78</xdr:row>
      <xdr:rowOff>139700</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2814300" y="13502390"/>
          <a:ext cx="889000" cy="10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42782</xdr:rowOff>
    </xdr:from>
    <xdr:to>
      <xdr:col>72</xdr:col>
      <xdr:colOff>38100</xdr:colOff>
      <xdr:row>78</xdr:row>
      <xdr:rowOff>144382</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3652500" y="13415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160909</xdr:rowOff>
    </xdr:from>
    <xdr:ext cx="534377"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3436111" y="13191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28728</xdr:rowOff>
    </xdr:from>
    <xdr:to>
      <xdr:col>67</xdr:col>
      <xdr:colOff>101600</xdr:colOff>
      <xdr:row>78</xdr:row>
      <xdr:rowOff>130328</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2763500" y="13401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146855</xdr:rowOff>
    </xdr:from>
    <xdr:ext cx="534377"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2547111" y="13177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47" name="楕円 646">
          <a:extLst>
            <a:ext uri="{FF2B5EF4-FFF2-40B4-BE49-F238E27FC236}">
              <a16:creationId xmlns:a16="http://schemas.microsoft.com/office/drawing/2014/main" id="{00000000-0008-0000-0700-000087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6867</xdr:rowOff>
    </xdr:from>
    <xdr:ext cx="249299" cy="259045"/>
    <xdr:sp macro="" textlink="">
      <xdr:nvSpPr>
        <xdr:cNvPr id="648" name="災害復旧費該当値テキスト">
          <a:extLst>
            <a:ext uri="{FF2B5EF4-FFF2-40B4-BE49-F238E27FC236}">
              <a16:creationId xmlns:a16="http://schemas.microsoft.com/office/drawing/2014/main" id="{00000000-0008-0000-0700-000088020000}"/>
            </a:ext>
          </a:extLst>
        </xdr:cNvPr>
        <xdr:cNvSpPr txBox="1"/>
      </xdr:nvSpPr>
      <xdr:spPr>
        <a:xfrm>
          <a:off x="16370300" y="133799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85896</xdr:rowOff>
    </xdr:from>
    <xdr:to>
      <xdr:col>81</xdr:col>
      <xdr:colOff>101600</xdr:colOff>
      <xdr:row>79</xdr:row>
      <xdr:rowOff>16046</xdr:rowOff>
    </xdr:to>
    <xdr:sp macro="" textlink="">
      <xdr:nvSpPr>
        <xdr:cNvPr id="649" name="楕円 648">
          <a:extLst>
            <a:ext uri="{FF2B5EF4-FFF2-40B4-BE49-F238E27FC236}">
              <a16:creationId xmlns:a16="http://schemas.microsoft.com/office/drawing/2014/main" id="{00000000-0008-0000-0700-000089020000}"/>
            </a:ext>
          </a:extLst>
        </xdr:cNvPr>
        <xdr:cNvSpPr/>
      </xdr:nvSpPr>
      <xdr:spPr>
        <a:xfrm>
          <a:off x="15430500" y="13458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7173</xdr:rowOff>
    </xdr:from>
    <xdr:ext cx="378565"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5292017" y="135517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78490</xdr:rowOff>
    </xdr:from>
    <xdr:to>
      <xdr:col>67</xdr:col>
      <xdr:colOff>101600</xdr:colOff>
      <xdr:row>79</xdr:row>
      <xdr:rowOff>8640</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2763500" y="13451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171217</xdr:rowOff>
    </xdr:from>
    <xdr:ext cx="469744"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2579428" y="13544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6" name="直線コネクタ 665">
          <a:extLst>
            <a:ext uri="{FF2B5EF4-FFF2-40B4-BE49-F238E27FC236}">
              <a16:creationId xmlns:a16="http://schemas.microsoft.com/office/drawing/2014/main" id="{00000000-0008-0000-0700-00009A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7" name="公債費グラフ枠">
          <a:extLst>
            <a:ext uri="{FF2B5EF4-FFF2-40B4-BE49-F238E27FC236}">
              <a16:creationId xmlns:a16="http://schemas.microsoft.com/office/drawing/2014/main" id="{00000000-0008-0000-0700-0000A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134446</xdr:rowOff>
    </xdr:from>
    <xdr:to>
      <xdr:col>85</xdr:col>
      <xdr:colOff>126364</xdr:colOff>
      <xdr:row>98</xdr:row>
      <xdr:rowOff>134136</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flipV="1">
          <a:off x="16317595" y="15736396"/>
          <a:ext cx="1269" cy="1199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137963</xdr:rowOff>
    </xdr:from>
    <xdr:ext cx="469744" cy="259045"/>
    <xdr:sp macro="" textlink="">
      <xdr:nvSpPr>
        <xdr:cNvPr id="679" name="公債費最小値テキスト">
          <a:extLst>
            <a:ext uri="{FF2B5EF4-FFF2-40B4-BE49-F238E27FC236}">
              <a16:creationId xmlns:a16="http://schemas.microsoft.com/office/drawing/2014/main" id="{00000000-0008-0000-0700-0000A7020000}"/>
            </a:ext>
          </a:extLst>
        </xdr:cNvPr>
        <xdr:cNvSpPr txBox="1"/>
      </xdr:nvSpPr>
      <xdr:spPr>
        <a:xfrm>
          <a:off x="16370300" y="16940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134136</xdr:rowOff>
    </xdr:from>
    <xdr:to>
      <xdr:col>86</xdr:col>
      <xdr:colOff>25400</xdr:colOff>
      <xdr:row>98</xdr:row>
      <xdr:rowOff>134136</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6230600" y="169362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81123</xdr:rowOff>
    </xdr:from>
    <xdr:ext cx="599010" cy="259045"/>
    <xdr:sp macro="" textlink="">
      <xdr:nvSpPr>
        <xdr:cNvPr id="681" name="公債費最大値テキスト">
          <a:extLst>
            <a:ext uri="{FF2B5EF4-FFF2-40B4-BE49-F238E27FC236}">
              <a16:creationId xmlns:a16="http://schemas.microsoft.com/office/drawing/2014/main" id="{00000000-0008-0000-0700-0000A9020000}"/>
            </a:ext>
          </a:extLst>
        </xdr:cNvPr>
        <xdr:cNvSpPr txBox="1"/>
      </xdr:nvSpPr>
      <xdr:spPr>
        <a:xfrm>
          <a:off x="16370300" y="155116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527,298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134446</xdr:rowOff>
    </xdr:from>
    <xdr:to>
      <xdr:col>86</xdr:col>
      <xdr:colOff>25400</xdr:colOff>
      <xdr:row>91</xdr:row>
      <xdr:rowOff>134446</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6230600" y="157363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21121</xdr:rowOff>
    </xdr:from>
    <xdr:to>
      <xdr:col>85</xdr:col>
      <xdr:colOff>127000</xdr:colOff>
      <xdr:row>98</xdr:row>
      <xdr:rowOff>23160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flipV="1">
          <a:off x="15481300" y="16823221"/>
          <a:ext cx="838200" cy="2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70462</xdr:rowOff>
    </xdr:from>
    <xdr:ext cx="534377" cy="259045"/>
    <xdr:sp macro="" textlink="">
      <xdr:nvSpPr>
        <xdr:cNvPr id="684" name="公債費平均値テキスト">
          <a:extLst>
            <a:ext uri="{FF2B5EF4-FFF2-40B4-BE49-F238E27FC236}">
              <a16:creationId xmlns:a16="http://schemas.microsoft.com/office/drawing/2014/main" id="{00000000-0008-0000-0700-0000AC020000}"/>
            </a:ext>
          </a:extLst>
        </xdr:cNvPr>
        <xdr:cNvSpPr txBox="1"/>
      </xdr:nvSpPr>
      <xdr:spPr>
        <a:xfrm>
          <a:off x="16370300" y="165296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47585</xdr:rowOff>
    </xdr:from>
    <xdr:to>
      <xdr:col>85</xdr:col>
      <xdr:colOff>177800</xdr:colOff>
      <xdr:row>97</xdr:row>
      <xdr:rowOff>149185</xdr:rowOff>
    </xdr:to>
    <xdr:sp macro="" textlink="">
      <xdr:nvSpPr>
        <xdr:cNvPr id="685" name="フローチャート: 判断 684">
          <a:extLst>
            <a:ext uri="{FF2B5EF4-FFF2-40B4-BE49-F238E27FC236}">
              <a16:creationId xmlns:a16="http://schemas.microsoft.com/office/drawing/2014/main" id="{00000000-0008-0000-0700-0000AD020000}"/>
            </a:ext>
          </a:extLst>
        </xdr:cNvPr>
        <xdr:cNvSpPr/>
      </xdr:nvSpPr>
      <xdr:spPr>
        <a:xfrm>
          <a:off x="16268700" y="16678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23160</xdr:rowOff>
    </xdr:from>
    <xdr:to>
      <xdr:col>81</xdr:col>
      <xdr:colOff>50800</xdr:colOff>
      <xdr:row>98</xdr:row>
      <xdr:rowOff>34751</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flipV="1">
          <a:off x="14592300" y="16825260"/>
          <a:ext cx="889000" cy="11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56294</xdr:rowOff>
    </xdr:from>
    <xdr:to>
      <xdr:col>81</xdr:col>
      <xdr:colOff>101600</xdr:colOff>
      <xdr:row>97</xdr:row>
      <xdr:rowOff>157894</xdr:rowOff>
    </xdr:to>
    <xdr:sp macro="" textlink="">
      <xdr:nvSpPr>
        <xdr:cNvPr id="687" name="フローチャート: 判断 686">
          <a:extLst>
            <a:ext uri="{FF2B5EF4-FFF2-40B4-BE49-F238E27FC236}">
              <a16:creationId xmlns:a16="http://schemas.microsoft.com/office/drawing/2014/main" id="{00000000-0008-0000-0700-0000AF020000}"/>
            </a:ext>
          </a:extLst>
        </xdr:cNvPr>
        <xdr:cNvSpPr/>
      </xdr:nvSpPr>
      <xdr:spPr>
        <a:xfrm>
          <a:off x="15430500" y="16686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2971</xdr:rowOff>
    </xdr:from>
    <xdr:ext cx="534377"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5214111" y="16462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31609</xdr:rowOff>
    </xdr:from>
    <xdr:to>
      <xdr:col>76</xdr:col>
      <xdr:colOff>114300</xdr:colOff>
      <xdr:row>98</xdr:row>
      <xdr:rowOff>34751</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3703300" y="16833709"/>
          <a:ext cx="889000" cy="3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61080</xdr:rowOff>
    </xdr:from>
    <xdr:to>
      <xdr:col>76</xdr:col>
      <xdr:colOff>165100</xdr:colOff>
      <xdr:row>97</xdr:row>
      <xdr:rowOff>162680</xdr:rowOff>
    </xdr:to>
    <xdr:sp macro="" textlink="">
      <xdr:nvSpPr>
        <xdr:cNvPr id="690" name="フローチャート: 判断 689">
          <a:extLst>
            <a:ext uri="{FF2B5EF4-FFF2-40B4-BE49-F238E27FC236}">
              <a16:creationId xmlns:a16="http://schemas.microsoft.com/office/drawing/2014/main" id="{00000000-0008-0000-0700-0000B2020000}"/>
            </a:ext>
          </a:extLst>
        </xdr:cNvPr>
        <xdr:cNvSpPr/>
      </xdr:nvSpPr>
      <xdr:spPr>
        <a:xfrm>
          <a:off x="14541500" y="16691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7757</xdr:rowOff>
    </xdr:from>
    <xdr:ext cx="534377"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4325111" y="16466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31609</xdr:rowOff>
    </xdr:from>
    <xdr:to>
      <xdr:col>71</xdr:col>
      <xdr:colOff>177800</xdr:colOff>
      <xdr:row>98</xdr:row>
      <xdr:rowOff>34537</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2814300" y="16833709"/>
          <a:ext cx="889000" cy="2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68486</xdr:rowOff>
    </xdr:from>
    <xdr:to>
      <xdr:col>72</xdr:col>
      <xdr:colOff>38100</xdr:colOff>
      <xdr:row>97</xdr:row>
      <xdr:rowOff>170086</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3652500" y="16699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15163</xdr:rowOff>
    </xdr:from>
    <xdr:ext cx="534377"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3436111" y="16474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94411</xdr:rowOff>
    </xdr:from>
    <xdr:to>
      <xdr:col>67</xdr:col>
      <xdr:colOff>101600</xdr:colOff>
      <xdr:row>98</xdr:row>
      <xdr:rowOff>24561</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2763500" y="16725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41088</xdr:rowOff>
    </xdr:from>
    <xdr:ext cx="534377"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2547111" y="16500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141771</xdr:rowOff>
    </xdr:from>
    <xdr:to>
      <xdr:col>85</xdr:col>
      <xdr:colOff>177800</xdr:colOff>
      <xdr:row>98</xdr:row>
      <xdr:rowOff>71921</xdr:rowOff>
    </xdr:to>
    <xdr:sp macro="" textlink="">
      <xdr:nvSpPr>
        <xdr:cNvPr id="702" name="楕円 701">
          <a:extLst>
            <a:ext uri="{FF2B5EF4-FFF2-40B4-BE49-F238E27FC236}">
              <a16:creationId xmlns:a16="http://schemas.microsoft.com/office/drawing/2014/main" id="{00000000-0008-0000-0700-0000BE020000}"/>
            </a:ext>
          </a:extLst>
        </xdr:cNvPr>
        <xdr:cNvSpPr/>
      </xdr:nvSpPr>
      <xdr:spPr>
        <a:xfrm>
          <a:off x="16268700" y="16772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56698</xdr:rowOff>
    </xdr:from>
    <xdr:ext cx="534377" cy="259045"/>
    <xdr:sp macro="" textlink="">
      <xdr:nvSpPr>
        <xdr:cNvPr id="703" name="公債費該当値テキスト">
          <a:extLst>
            <a:ext uri="{FF2B5EF4-FFF2-40B4-BE49-F238E27FC236}">
              <a16:creationId xmlns:a16="http://schemas.microsoft.com/office/drawing/2014/main" id="{00000000-0008-0000-0700-0000BF020000}"/>
            </a:ext>
          </a:extLst>
        </xdr:cNvPr>
        <xdr:cNvSpPr txBox="1"/>
      </xdr:nvSpPr>
      <xdr:spPr>
        <a:xfrm>
          <a:off x="16370300" y="16687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143810</xdr:rowOff>
    </xdr:from>
    <xdr:to>
      <xdr:col>81</xdr:col>
      <xdr:colOff>101600</xdr:colOff>
      <xdr:row>98</xdr:row>
      <xdr:rowOff>73960</xdr:rowOff>
    </xdr:to>
    <xdr:sp macro="" textlink="">
      <xdr:nvSpPr>
        <xdr:cNvPr id="704" name="楕円 703">
          <a:extLst>
            <a:ext uri="{FF2B5EF4-FFF2-40B4-BE49-F238E27FC236}">
              <a16:creationId xmlns:a16="http://schemas.microsoft.com/office/drawing/2014/main" id="{00000000-0008-0000-0700-0000C0020000}"/>
            </a:ext>
          </a:extLst>
        </xdr:cNvPr>
        <xdr:cNvSpPr/>
      </xdr:nvSpPr>
      <xdr:spPr>
        <a:xfrm>
          <a:off x="15430500" y="16774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65087</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5214111" y="16867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155401</xdr:rowOff>
    </xdr:from>
    <xdr:to>
      <xdr:col>76</xdr:col>
      <xdr:colOff>165100</xdr:colOff>
      <xdr:row>98</xdr:row>
      <xdr:rowOff>85551</xdr:rowOff>
    </xdr:to>
    <xdr:sp macro="" textlink="">
      <xdr:nvSpPr>
        <xdr:cNvPr id="706" name="楕円 705">
          <a:extLst>
            <a:ext uri="{FF2B5EF4-FFF2-40B4-BE49-F238E27FC236}">
              <a16:creationId xmlns:a16="http://schemas.microsoft.com/office/drawing/2014/main" id="{00000000-0008-0000-0700-0000C2020000}"/>
            </a:ext>
          </a:extLst>
        </xdr:cNvPr>
        <xdr:cNvSpPr/>
      </xdr:nvSpPr>
      <xdr:spPr>
        <a:xfrm>
          <a:off x="14541500" y="16786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76678</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325111" y="16878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152259</xdr:rowOff>
    </xdr:from>
    <xdr:to>
      <xdr:col>72</xdr:col>
      <xdr:colOff>38100</xdr:colOff>
      <xdr:row>98</xdr:row>
      <xdr:rowOff>82409</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3652500" y="16782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73536</xdr:rowOff>
    </xdr:from>
    <xdr:ext cx="534377"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3436111" y="16875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155187</xdr:rowOff>
    </xdr:from>
    <xdr:to>
      <xdr:col>67</xdr:col>
      <xdr:colOff>101600</xdr:colOff>
      <xdr:row>98</xdr:row>
      <xdr:rowOff>85337</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2763500" y="16785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76464</xdr:rowOff>
    </xdr:from>
    <xdr:ext cx="534377"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2547111" y="16878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2" name="正方形/長方形 711">
          <a:extLst>
            <a:ext uri="{FF2B5EF4-FFF2-40B4-BE49-F238E27FC236}">
              <a16:creationId xmlns:a16="http://schemas.microsoft.com/office/drawing/2014/main" id="{00000000-0008-0000-0700-0000C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1" name="直線コネクタ 720">
          <a:extLst>
            <a:ext uri="{FF2B5EF4-FFF2-40B4-BE49-F238E27FC236}">
              <a16:creationId xmlns:a16="http://schemas.microsoft.com/office/drawing/2014/main" id="{00000000-0008-0000-0700-0000D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4" name="諸支出金グラフ枠">
          <a:extLst>
            <a:ext uri="{FF2B5EF4-FFF2-40B4-BE49-F238E27FC236}">
              <a16:creationId xmlns:a16="http://schemas.microsoft.com/office/drawing/2014/main" id="{00000000-0008-0000-0700-0000DE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96266</xdr:rowOff>
    </xdr:from>
    <xdr:to>
      <xdr:col>116</xdr:col>
      <xdr:colOff>62864</xdr:colOff>
      <xdr:row>39</xdr:row>
      <xdr:rowOff>44450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flipV="1">
          <a:off x="22159595" y="5239766"/>
          <a:ext cx="1269" cy="14912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6" name="諸支出金最小値テキスト">
          <a:extLst>
            <a:ext uri="{FF2B5EF4-FFF2-40B4-BE49-F238E27FC236}">
              <a16:creationId xmlns:a16="http://schemas.microsoft.com/office/drawing/2014/main" id="{00000000-0008-0000-0700-0000E0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42943</xdr:rowOff>
    </xdr:from>
    <xdr:ext cx="534377" cy="259045"/>
    <xdr:sp macro="" textlink="">
      <xdr:nvSpPr>
        <xdr:cNvPr id="738" name="諸支出金最大値テキスト">
          <a:extLst>
            <a:ext uri="{FF2B5EF4-FFF2-40B4-BE49-F238E27FC236}">
              <a16:creationId xmlns:a16="http://schemas.microsoft.com/office/drawing/2014/main" id="{00000000-0008-0000-0700-0000E2020000}"/>
            </a:ext>
          </a:extLst>
        </xdr:cNvPr>
        <xdr:cNvSpPr txBox="1"/>
      </xdr:nvSpPr>
      <xdr:spPr>
        <a:xfrm>
          <a:off x="22212300" y="5014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11,742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96266</xdr:rowOff>
    </xdr:from>
    <xdr:to>
      <xdr:col>116</xdr:col>
      <xdr:colOff>152400</xdr:colOff>
      <xdr:row>30</xdr:row>
      <xdr:rowOff>96266</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22072600" y="5239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134129</xdr:rowOff>
    </xdr:from>
    <xdr:ext cx="378565" cy="259045"/>
    <xdr:sp macro="" textlink="">
      <xdr:nvSpPr>
        <xdr:cNvPr id="741" name="諸支出金平均値テキスト">
          <a:extLst>
            <a:ext uri="{FF2B5EF4-FFF2-40B4-BE49-F238E27FC236}">
              <a16:creationId xmlns:a16="http://schemas.microsoft.com/office/drawing/2014/main" id="{00000000-0008-0000-0700-0000E5020000}"/>
            </a:ext>
          </a:extLst>
        </xdr:cNvPr>
        <xdr:cNvSpPr txBox="1"/>
      </xdr:nvSpPr>
      <xdr:spPr>
        <a:xfrm>
          <a:off x="22212300" y="647777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111252</xdr:rowOff>
    </xdr:from>
    <xdr:to>
      <xdr:col>116</xdr:col>
      <xdr:colOff>114300</xdr:colOff>
      <xdr:row>39</xdr:row>
      <xdr:rowOff>41402</xdr:rowOff>
    </xdr:to>
    <xdr:sp macro="" textlink="">
      <xdr:nvSpPr>
        <xdr:cNvPr id="742" name="フローチャート: 判断 741">
          <a:extLst>
            <a:ext uri="{FF2B5EF4-FFF2-40B4-BE49-F238E27FC236}">
              <a16:creationId xmlns:a16="http://schemas.microsoft.com/office/drawing/2014/main" id="{00000000-0008-0000-0700-0000E6020000}"/>
            </a:ext>
          </a:extLst>
        </xdr:cNvPr>
        <xdr:cNvSpPr/>
      </xdr:nvSpPr>
      <xdr:spPr>
        <a:xfrm>
          <a:off x="22110700" y="6626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106934</xdr:rowOff>
    </xdr:from>
    <xdr:to>
      <xdr:col>112</xdr:col>
      <xdr:colOff>38100</xdr:colOff>
      <xdr:row>39</xdr:row>
      <xdr:rowOff>37084</xdr:rowOff>
    </xdr:to>
    <xdr:sp macro="" textlink="">
      <xdr:nvSpPr>
        <xdr:cNvPr id="744" name="フローチャート: 判断 743">
          <a:extLst>
            <a:ext uri="{FF2B5EF4-FFF2-40B4-BE49-F238E27FC236}">
              <a16:creationId xmlns:a16="http://schemas.microsoft.com/office/drawing/2014/main" id="{00000000-0008-0000-0700-0000E8020000}"/>
            </a:ext>
          </a:extLst>
        </xdr:cNvPr>
        <xdr:cNvSpPr/>
      </xdr:nvSpPr>
      <xdr:spPr>
        <a:xfrm>
          <a:off x="21272500" y="6622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53611</xdr:rowOff>
    </xdr:from>
    <xdr:ext cx="378565"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21134017" y="63972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121539</xdr:rowOff>
    </xdr:from>
    <xdr:to>
      <xdr:col>107</xdr:col>
      <xdr:colOff>101600</xdr:colOff>
      <xdr:row>39</xdr:row>
      <xdr:rowOff>51689</xdr:rowOff>
    </xdr:to>
    <xdr:sp macro="" textlink="">
      <xdr:nvSpPr>
        <xdr:cNvPr id="747" name="フローチャート: 判断 746">
          <a:extLst>
            <a:ext uri="{FF2B5EF4-FFF2-40B4-BE49-F238E27FC236}">
              <a16:creationId xmlns:a16="http://schemas.microsoft.com/office/drawing/2014/main" id="{00000000-0008-0000-0700-0000EB020000}"/>
            </a:ext>
          </a:extLst>
        </xdr:cNvPr>
        <xdr:cNvSpPr/>
      </xdr:nvSpPr>
      <xdr:spPr>
        <a:xfrm>
          <a:off x="20383500" y="6636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68216</xdr:rowOff>
    </xdr:from>
    <xdr:ext cx="378565"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20245017" y="64118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81153</xdr:rowOff>
    </xdr:from>
    <xdr:to>
      <xdr:col>102</xdr:col>
      <xdr:colOff>165100</xdr:colOff>
      <xdr:row>39</xdr:row>
      <xdr:rowOff>11303</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19494500" y="6596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27830</xdr:rowOff>
    </xdr:from>
    <xdr:ext cx="378565"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19356017" y="63714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123444</xdr:rowOff>
    </xdr:from>
    <xdr:to>
      <xdr:col>98</xdr:col>
      <xdr:colOff>38100</xdr:colOff>
      <xdr:row>39</xdr:row>
      <xdr:rowOff>53594</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18605500" y="6638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70121</xdr:rowOff>
    </xdr:from>
    <xdr:ext cx="378565"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18467017" y="64137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9" name="楕円 758">
          <a:extLst>
            <a:ext uri="{FF2B5EF4-FFF2-40B4-BE49-F238E27FC236}">
              <a16:creationId xmlns:a16="http://schemas.microsoft.com/office/drawing/2014/main" id="{00000000-0008-0000-0700-0000F7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89679</xdr:rowOff>
    </xdr:from>
    <xdr:ext cx="249299" cy="259045"/>
    <xdr:sp macro="" textlink="">
      <xdr:nvSpPr>
        <xdr:cNvPr id="760" name="諸支出金該当値テキスト">
          <a:extLst>
            <a:ext uri="{FF2B5EF4-FFF2-40B4-BE49-F238E27FC236}">
              <a16:creationId xmlns:a16="http://schemas.microsoft.com/office/drawing/2014/main" id="{00000000-0008-0000-0700-0000F8020000}"/>
            </a:ext>
          </a:extLst>
        </xdr:cNvPr>
        <xdr:cNvSpPr txBox="1"/>
      </xdr:nvSpPr>
      <xdr:spPr>
        <a:xfrm>
          <a:off x="22212300" y="660477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1" name="楕円 760">
          <a:extLst>
            <a:ext uri="{FF2B5EF4-FFF2-40B4-BE49-F238E27FC236}">
              <a16:creationId xmlns:a16="http://schemas.microsoft.com/office/drawing/2014/main" id="{00000000-0008-0000-0700-0000F9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3" name="楕円 762">
          <a:extLst>
            <a:ext uri="{FF2B5EF4-FFF2-40B4-BE49-F238E27FC236}">
              <a16:creationId xmlns:a16="http://schemas.microsoft.com/office/drawing/2014/main" id="{00000000-0008-0000-0700-0000FB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8" name="直線コネクタ 777">
          <a:extLst>
            <a:ext uri="{FF2B5EF4-FFF2-40B4-BE49-F238E27FC236}">
              <a16:creationId xmlns:a16="http://schemas.microsoft.com/office/drawing/2014/main" id="{00000000-0008-0000-0700-00000A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9" name="直線コネクタ 778">
          <a:extLst>
            <a:ext uri="{FF2B5EF4-FFF2-40B4-BE49-F238E27FC236}">
              <a16:creationId xmlns:a16="http://schemas.microsoft.com/office/drawing/2014/main" id="{00000000-0008-0000-0700-00000B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1" name="直線コネクタ 780">
          <a:extLst>
            <a:ext uri="{FF2B5EF4-FFF2-40B4-BE49-F238E27FC236}">
              <a16:creationId xmlns:a16="http://schemas.microsoft.com/office/drawing/2014/main" id="{00000000-0008-0000-0700-00000D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3" name="前年度繰上充用金グラフ枠">
          <a:extLst>
            <a:ext uri="{FF2B5EF4-FFF2-40B4-BE49-F238E27FC236}">
              <a16:creationId xmlns:a16="http://schemas.microsoft.com/office/drawing/2014/main" id="{00000000-0008-0000-0700-00000F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5" name="前年度繰上充用金最小値テキスト">
          <a:extLst>
            <a:ext uri="{FF2B5EF4-FFF2-40B4-BE49-F238E27FC236}">
              <a16:creationId xmlns:a16="http://schemas.microsoft.com/office/drawing/2014/main" id="{00000000-0008-0000-0700-000011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7" name="前年度繰上充用金最大値テキスト">
          <a:extLst>
            <a:ext uri="{FF2B5EF4-FFF2-40B4-BE49-F238E27FC236}">
              <a16:creationId xmlns:a16="http://schemas.microsoft.com/office/drawing/2014/main" id="{00000000-0008-0000-0700-000013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0" name="前年度繰上充用金平均値テキスト">
          <a:extLst>
            <a:ext uri="{FF2B5EF4-FFF2-40B4-BE49-F238E27FC236}">
              <a16:creationId xmlns:a16="http://schemas.microsoft.com/office/drawing/2014/main" id="{00000000-0008-0000-0700-000016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1" name="フローチャート: 判断 790">
          <a:extLst>
            <a:ext uri="{FF2B5EF4-FFF2-40B4-BE49-F238E27FC236}">
              <a16:creationId xmlns:a16="http://schemas.microsoft.com/office/drawing/2014/main" id="{00000000-0008-0000-0700-000017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3" name="フローチャート: 判断 792">
          <a:extLst>
            <a:ext uri="{FF2B5EF4-FFF2-40B4-BE49-F238E27FC236}">
              <a16:creationId xmlns:a16="http://schemas.microsoft.com/office/drawing/2014/main" id="{00000000-0008-0000-0700-000019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6" name="フローチャート: 判断 795">
          <a:extLst>
            <a:ext uri="{FF2B5EF4-FFF2-40B4-BE49-F238E27FC236}">
              <a16:creationId xmlns:a16="http://schemas.microsoft.com/office/drawing/2014/main" id="{00000000-0008-0000-0700-00001C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8" name="楕円 807">
          <a:extLst>
            <a:ext uri="{FF2B5EF4-FFF2-40B4-BE49-F238E27FC236}">
              <a16:creationId xmlns:a16="http://schemas.microsoft.com/office/drawing/2014/main" id="{00000000-0008-0000-0700-000028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9" name="前年度繰上充用金該当値テキスト">
          <a:extLst>
            <a:ext uri="{FF2B5EF4-FFF2-40B4-BE49-F238E27FC236}">
              <a16:creationId xmlns:a16="http://schemas.microsoft.com/office/drawing/2014/main" id="{00000000-0008-0000-0700-000029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0" name="楕円 809">
          <a:extLst>
            <a:ext uri="{FF2B5EF4-FFF2-40B4-BE49-F238E27FC236}">
              <a16:creationId xmlns:a16="http://schemas.microsoft.com/office/drawing/2014/main" id="{00000000-0008-0000-0700-00002A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2" name="楕円 811">
          <a:extLst>
            <a:ext uri="{FF2B5EF4-FFF2-40B4-BE49-F238E27FC236}">
              <a16:creationId xmlns:a16="http://schemas.microsoft.com/office/drawing/2014/main" id="{00000000-0008-0000-0700-00002C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8" name="正方形/長方形 817">
          <a:extLst>
            <a:ext uri="{FF2B5EF4-FFF2-40B4-BE49-F238E27FC236}">
              <a16:creationId xmlns:a16="http://schemas.microsoft.com/office/drawing/2014/main" id="{00000000-0008-0000-0700-000032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9" name="正方形/長方形 818">
          <a:extLst>
            <a:ext uri="{FF2B5EF4-FFF2-40B4-BE49-F238E27FC236}">
              <a16:creationId xmlns:a16="http://schemas.microsoft.com/office/drawing/2014/main" id="{00000000-0008-0000-0700-000033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民生費：各給付金事業の増加により、対前年度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9,825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円増加となった。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総務費：ふるさと納税が好調なこともあり、対前年度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55,469</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円の減少となった。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消防費：消防団消防車両の購入や、給水車の購入等により、対前年度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13,564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円の増加となった。</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和歌山県美浜町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R6</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年度末の財政調整基金残高については、前年度末残高から</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7.59</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％の増加となった。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実質収支額については、標準財政規模に占める割合が</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10.65</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％となり、昨年度から</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0.6</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％減少した。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実質単年度収支は昨年度の</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7.58</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％から</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0.94</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％増となり、昨年に引き続き黒字となった。財政調整基金への積立額が増加したことが要因と考える。</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和歌山県美浜町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過去から現在に至るまで各会計ともに、赤字・資金不足は発生していない。引き続き黒字・資金剰余の運営が行えるように努める。</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68" customWidth="1"/>
    <col min="12" max="12" width="2.21875" style="168" customWidth="1"/>
    <col min="13" max="17" width="2.33203125" style="168" customWidth="1"/>
    <col min="18" max="119" width="2.109375" style="168" customWidth="1"/>
    <col min="120" max="16384" width="0" style="168" hidden="1"/>
  </cols>
  <sheetData>
    <row r="1" spans="1:119" ht="33" customHeight="1" x14ac:dyDescent="0.2">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69"/>
      <c r="DK1" s="169"/>
      <c r="DL1" s="169"/>
      <c r="DM1" s="169"/>
      <c r="DN1" s="169"/>
      <c r="DO1" s="169"/>
    </row>
    <row r="2" spans="1:119" ht="24" thickBot="1" x14ac:dyDescent="0.25">
      <c r="B2" s="170" t="s">
        <v>77</v>
      </c>
      <c r="C2" s="170"/>
      <c r="D2" s="171"/>
    </row>
    <row r="3" spans="1:119" ht="18.75" customHeight="1" thickBot="1" x14ac:dyDescent="0.25">
      <c r="A3" s="169"/>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2">
      <c r="A4" s="169"/>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5679025</v>
      </c>
      <c r="BO4" s="371"/>
      <c r="BP4" s="371"/>
      <c r="BQ4" s="371"/>
      <c r="BR4" s="371"/>
      <c r="BS4" s="371"/>
      <c r="BT4" s="371"/>
      <c r="BU4" s="372"/>
      <c r="BV4" s="370">
        <v>5125756</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10.7</v>
      </c>
      <c r="CU4" s="377"/>
      <c r="CV4" s="377"/>
      <c r="CW4" s="377"/>
      <c r="CX4" s="377"/>
      <c r="CY4" s="377"/>
      <c r="CZ4" s="377"/>
      <c r="DA4" s="378"/>
      <c r="DB4" s="376">
        <v>11.2</v>
      </c>
      <c r="DC4" s="377"/>
      <c r="DD4" s="377"/>
      <c r="DE4" s="377"/>
      <c r="DF4" s="377"/>
      <c r="DG4" s="377"/>
      <c r="DH4" s="377"/>
      <c r="DI4" s="378"/>
    </row>
    <row r="5" spans="1:119" ht="18.75" customHeight="1" x14ac:dyDescent="0.2">
      <c r="A5" s="169"/>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5396924</v>
      </c>
      <c r="BO5" s="408"/>
      <c r="BP5" s="408"/>
      <c r="BQ5" s="408"/>
      <c r="BR5" s="408"/>
      <c r="BS5" s="408"/>
      <c r="BT5" s="408"/>
      <c r="BU5" s="409"/>
      <c r="BV5" s="407">
        <v>4806552</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95.3</v>
      </c>
      <c r="CU5" s="405"/>
      <c r="CV5" s="405"/>
      <c r="CW5" s="405"/>
      <c r="CX5" s="405"/>
      <c r="CY5" s="405"/>
      <c r="CZ5" s="405"/>
      <c r="DA5" s="406"/>
      <c r="DB5" s="404">
        <v>93.8</v>
      </c>
      <c r="DC5" s="405"/>
      <c r="DD5" s="405"/>
      <c r="DE5" s="405"/>
      <c r="DF5" s="405"/>
      <c r="DG5" s="405"/>
      <c r="DH5" s="405"/>
      <c r="DI5" s="406"/>
    </row>
    <row r="6" spans="1:119" ht="18.75" customHeight="1" x14ac:dyDescent="0.2">
      <c r="A6" s="169"/>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282101</v>
      </c>
      <c r="BO6" s="408"/>
      <c r="BP6" s="408"/>
      <c r="BQ6" s="408"/>
      <c r="BR6" s="408"/>
      <c r="BS6" s="408"/>
      <c r="BT6" s="408"/>
      <c r="BU6" s="409"/>
      <c r="BV6" s="407">
        <v>319204</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95.5</v>
      </c>
      <c r="CU6" s="445"/>
      <c r="CV6" s="445"/>
      <c r="CW6" s="445"/>
      <c r="CX6" s="445"/>
      <c r="CY6" s="445"/>
      <c r="CZ6" s="445"/>
      <c r="DA6" s="446"/>
      <c r="DB6" s="444">
        <v>94.2</v>
      </c>
      <c r="DC6" s="445"/>
      <c r="DD6" s="445"/>
      <c r="DE6" s="445"/>
      <c r="DF6" s="445"/>
      <c r="DG6" s="445"/>
      <c r="DH6" s="445"/>
      <c r="DI6" s="446"/>
    </row>
    <row r="7" spans="1:119" ht="18.75" customHeight="1" x14ac:dyDescent="0.2">
      <c r="A7" s="169"/>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90</v>
      </c>
      <c r="AV7" s="440"/>
      <c r="AW7" s="440"/>
      <c r="AX7" s="440"/>
      <c r="AY7" s="441" t="s">
        <v>101</v>
      </c>
      <c r="AZ7" s="442"/>
      <c r="BA7" s="442"/>
      <c r="BB7" s="442"/>
      <c r="BC7" s="442"/>
      <c r="BD7" s="442"/>
      <c r="BE7" s="442"/>
      <c r="BF7" s="442"/>
      <c r="BG7" s="442"/>
      <c r="BH7" s="442"/>
      <c r="BI7" s="442"/>
      <c r="BJ7" s="442"/>
      <c r="BK7" s="442"/>
      <c r="BL7" s="442"/>
      <c r="BM7" s="443"/>
      <c r="BN7" s="407">
        <v>5250</v>
      </c>
      <c r="BO7" s="408"/>
      <c r="BP7" s="408"/>
      <c r="BQ7" s="408"/>
      <c r="BR7" s="408"/>
      <c r="BS7" s="408"/>
      <c r="BT7" s="408"/>
      <c r="BU7" s="409"/>
      <c r="BV7" s="407">
        <v>31695</v>
      </c>
      <c r="BW7" s="408"/>
      <c r="BX7" s="408"/>
      <c r="BY7" s="408"/>
      <c r="BZ7" s="408"/>
      <c r="CA7" s="408"/>
      <c r="CB7" s="408"/>
      <c r="CC7" s="409"/>
      <c r="CD7" s="410" t="s">
        <v>102</v>
      </c>
      <c r="CE7" s="411"/>
      <c r="CF7" s="411"/>
      <c r="CG7" s="411"/>
      <c r="CH7" s="411"/>
      <c r="CI7" s="411"/>
      <c r="CJ7" s="411"/>
      <c r="CK7" s="411"/>
      <c r="CL7" s="411"/>
      <c r="CM7" s="411"/>
      <c r="CN7" s="411"/>
      <c r="CO7" s="411"/>
      <c r="CP7" s="411"/>
      <c r="CQ7" s="411"/>
      <c r="CR7" s="411"/>
      <c r="CS7" s="412"/>
      <c r="CT7" s="407">
        <v>2599497</v>
      </c>
      <c r="CU7" s="408"/>
      <c r="CV7" s="408"/>
      <c r="CW7" s="408"/>
      <c r="CX7" s="408"/>
      <c r="CY7" s="408"/>
      <c r="CZ7" s="408"/>
      <c r="DA7" s="409"/>
      <c r="DB7" s="407">
        <v>2555646</v>
      </c>
      <c r="DC7" s="408"/>
      <c r="DD7" s="408"/>
      <c r="DE7" s="408"/>
      <c r="DF7" s="408"/>
      <c r="DG7" s="408"/>
      <c r="DH7" s="408"/>
      <c r="DI7" s="409"/>
    </row>
    <row r="8" spans="1:119" ht="18.75" customHeight="1" thickBot="1" x14ac:dyDescent="0.25">
      <c r="A8" s="169"/>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103</v>
      </c>
      <c r="AN8" s="437"/>
      <c r="AO8" s="437"/>
      <c r="AP8" s="437"/>
      <c r="AQ8" s="437"/>
      <c r="AR8" s="437"/>
      <c r="AS8" s="437"/>
      <c r="AT8" s="438"/>
      <c r="AU8" s="439" t="s">
        <v>104</v>
      </c>
      <c r="AV8" s="440"/>
      <c r="AW8" s="440"/>
      <c r="AX8" s="440"/>
      <c r="AY8" s="441" t="s">
        <v>105</v>
      </c>
      <c r="AZ8" s="442"/>
      <c r="BA8" s="442"/>
      <c r="BB8" s="442"/>
      <c r="BC8" s="442"/>
      <c r="BD8" s="442"/>
      <c r="BE8" s="442"/>
      <c r="BF8" s="442"/>
      <c r="BG8" s="442"/>
      <c r="BH8" s="442"/>
      <c r="BI8" s="442"/>
      <c r="BJ8" s="442"/>
      <c r="BK8" s="442"/>
      <c r="BL8" s="442"/>
      <c r="BM8" s="443"/>
      <c r="BN8" s="407">
        <v>276851</v>
      </c>
      <c r="BO8" s="408"/>
      <c r="BP8" s="408"/>
      <c r="BQ8" s="408"/>
      <c r="BR8" s="408"/>
      <c r="BS8" s="408"/>
      <c r="BT8" s="408"/>
      <c r="BU8" s="409"/>
      <c r="BV8" s="407">
        <v>287509</v>
      </c>
      <c r="BW8" s="408"/>
      <c r="BX8" s="408"/>
      <c r="BY8" s="408"/>
      <c r="BZ8" s="408"/>
      <c r="CA8" s="408"/>
      <c r="CB8" s="408"/>
      <c r="CC8" s="409"/>
      <c r="CD8" s="410" t="s">
        <v>106</v>
      </c>
      <c r="CE8" s="411"/>
      <c r="CF8" s="411"/>
      <c r="CG8" s="411"/>
      <c r="CH8" s="411"/>
      <c r="CI8" s="411"/>
      <c r="CJ8" s="411"/>
      <c r="CK8" s="411"/>
      <c r="CL8" s="411"/>
      <c r="CM8" s="411"/>
      <c r="CN8" s="411"/>
      <c r="CO8" s="411"/>
      <c r="CP8" s="411"/>
      <c r="CQ8" s="411"/>
      <c r="CR8" s="411"/>
      <c r="CS8" s="412"/>
      <c r="CT8" s="447">
        <v>0.27</v>
      </c>
      <c r="CU8" s="448"/>
      <c r="CV8" s="448"/>
      <c r="CW8" s="448"/>
      <c r="CX8" s="448"/>
      <c r="CY8" s="448"/>
      <c r="CZ8" s="448"/>
      <c r="DA8" s="449"/>
      <c r="DB8" s="447">
        <v>0.27</v>
      </c>
      <c r="DC8" s="448"/>
      <c r="DD8" s="448"/>
      <c r="DE8" s="448"/>
      <c r="DF8" s="448"/>
      <c r="DG8" s="448"/>
      <c r="DH8" s="448"/>
      <c r="DI8" s="449"/>
    </row>
    <row r="9" spans="1:119" ht="18.75" customHeight="1" thickBot="1" x14ac:dyDescent="0.25">
      <c r="A9" s="169"/>
      <c r="B9" s="401" t="s">
        <v>107</v>
      </c>
      <c r="C9" s="402"/>
      <c r="D9" s="402"/>
      <c r="E9" s="402"/>
      <c r="F9" s="402"/>
      <c r="G9" s="402"/>
      <c r="H9" s="402"/>
      <c r="I9" s="402"/>
      <c r="J9" s="402"/>
      <c r="K9" s="450"/>
      <c r="L9" s="451" t="s">
        <v>108</v>
      </c>
      <c r="M9" s="452"/>
      <c r="N9" s="452"/>
      <c r="O9" s="452"/>
      <c r="P9" s="452"/>
      <c r="Q9" s="453"/>
      <c r="R9" s="454">
        <v>6867</v>
      </c>
      <c r="S9" s="455"/>
      <c r="T9" s="455"/>
      <c r="U9" s="455"/>
      <c r="V9" s="456"/>
      <c r="W9" s="364" t="s">
        <v>109</v>
      </c>
      <c r="X9" s="365"/>
      <c r="Y9" s="365"/>
      <c r="Z9" s="365"/>
      <c r="AA9" s="365"/>
      <c r="AB9" s="365"/>
      <c r="AC9" s="365"/>
      <c r="AD9" s="365"/>
      <c r="AE9" s="365"/>
      <c r="AF9" s="365"/>
      <c r="AG9" s="365"/>
      <c r="AH9" s="365"/>
      <c r="AI9" s="365"/>
      <c r="AJ9" s="365"/>
      <c r="AK9" s="365"/>
      <c r="AL9" s="366"/>
      <c r="AM9" s="436" t="s">
        <v>110</v>
      </c>
      <c r="AN9" s="437"/>
      <c r="AO9" s="437"/>
      <c r="AP9" s="437"/>
      <c r="AQ9" s="437"/>
      <c r="AR9" s="437"/>
      <c r="AS9" s="437"/>
      <c r="AT9" s="438"/>
      <c r="AU9" s="439" t="s">
        <v>90</v>
      </c>
      <c r="AV9" s="440"/>
      <c r="AW9" s="440"/>
      <c r="AX9" s="440"/>
      <c r="AY9" s="441" t="s">
        <v>111</v>
      </c>
      <c r="AZ9" s="442"/>
      <c r="BA9" s="442"/>
      <c r="BB9" s="442"/>
      <c r="BC9" s="442"/>
      <c r="BD9" s="442"/>
      <c r="BE9" s="442"/>
      <c r="BF9" s="442"/>
      <c r="BG9" s="442"/>
      <c r="BH9" s="442"/>
      <c r="BI9" s="442"/>
      <c r="BJ9" s="442"/>
      <c r="BK9" s="442"/>
      <c r="BL9" s="442"/>
      <c r="BM9" s="443"/>
      <c r="BN9" s="407">
        <v>-10658</v>
      </c>
      <c r="BO9" s="408"/>
      <c r="BP9" s="408"/>
      <c r="BQ9" s="408"/>
      <c r="BR9" s="408"/>
      <c r="BS9" s="408"/>
      <c r="BT9" s="408"/>
      <c r="BU9" s="409"/>
      <c r="BV9" s="407">
        <v>111963</v>
      </c>
      <c r="BW9" s="408"/>
      <c r="BX9" s="408"/>
      <c r="BY9" s="408"/>
      <c r="BZ9" s="408"/>
      <c r="CA9" s="408"/>
      <c r="CB9" s="408"/>
      <c r="CC9" s="409"/>
      <c r="CD9" s="410" t="s">
        <v>112</v>
      </c>
      <c r="CE9" s="411"/>
      <c r="CF9" s="411"/>
      <c r="CG9" s="411"/>
      <c r="CH9" s="411"/>
      <c r="CI9" s="411"/>
      <c r="CJ9" s="411"/>
      <c r="CK9" s="411"/>
      <c r="CL9" s="411"/>
      <c r="CM9" s="411"/>
      <c r="CN9" s="411"/>
      <c r="CO9" s="411"/>
      <c r="CP9" s="411"/>
      <c r="CQ9" s="411"/>
      <c r="CR9" s="411"/>
      <c r="CS9" s="412"/>
      <c r="CT9" s="404">
        <v>6.8</v>
      </c>
      <c r="CU9" s="405"/>
      <c r="CV9" s="405"/>
      <c r="CW9" s="405"/>
      <c r="CX9" s="405"/>
      <c r="CY9" s="405"/>
      <c r="CZ9" s="405"/>
      <c r="DA9" s="406"/>
      <c r="DB9" s="404">
        <v>7.4</v>
      </c>
      <c r="DC9" s="405"/>
      <c r="DD9" s="405"/>
      <c r="DE9" s="405"/>
      <c r="DF9" s="405"/>
      <c r="DG9" s="405"/>
      <c r="DH9" s="405"/>
      <c r="DI9" s="406"/>
    </row>
    <row r="10" spans="1:119" ht="18.75" customHeight="1" thickBot="1" x14ac:dyDescent="0.25">
      <c r="A10" s="169"/>
      <c r="B10" s="401"/>
      <c r="C10" s="402"/>
      <c r="D10" s="402"/>
      <c r="E10" s="402"/>
      <c r="F10" s="402"/>
      <c r="G10" s="402"/>
      <c r="H10" s="402"/>
      <c r="I10" s="402"/>
      <c r="J10" s="402"/>
      <c r="K10" s="450"/>
      <c r="L10" s="457" t="s">
        <v>113</v>
      </c>
      <c r="M10" s="437"/>
      <c r="N10" s="437"/>
      <c r="O10" s="437"/>
      <c r="P10" s="437"/>
      <c r="Q10" s="438"/>
      <c r="R10" s="458">
        <v>7480</v>
      </c>
      <c r="S10" s="459"/>
      <c r="T10" s="459"/>
      <c r="U10" s="459"/>
      <c r="V10" s="460"/>
      <c r="W10" s="395"/>
      <c r="X10" s="396"/>
      <c r="Y10" s="396"/>
      <c r="Z10" s="396"/>
      <c r="AA10" s="396"/>
      <c r="AB10" s="396"/>
      <c r="AC10" s="396"/>
      <c r="AD10" s="396"/>
      <c r="AE10" s="396"/>
      <c r="AF10" s="396"/>
      <c r="AG10" s="396"/>
      <c r="AH10" s="396"/>
      <c r="AI10" s="396"/>
      <c r="AJ10" s="396"/>
      <c r="AK10" s="396"/>
      <c r="AL10" s="399"/>
      <c r="AM10" s="436" t="s">
        <v>114</v>
      </c>
      <c r="AN10" s="437"/>
      <c r="AO10" s="437"/>
      <c r="AP10" s="437"/>
      <c r="AQ10" s="437"/>
      <c r="AR10" s="437"/>
      <c r="AS10" s="437"/>
      <c r="AT10" s="438"/>
      <c r="AU10" s="439" t="s">
        <v>104</v>
      </c>
      <c r="AV10" s="440"/>
      <c r="AW10" s="440"/>
      <c r="AX10" s="440"/>
      <c r="AY10" s="441" t="s">
        <v>115</v>
      </c>
      <c r="AZ10" s="442"/>
      <c r="BA10" s="442"/>
      <c r="BB10" s="442"/>
      <c r="BC10" s="442"/>
      <c r="BD10" s="442"/>
      <c r="BE10" s="442"/>
      <c r="BF10" s="442"/>
      <c r="BG10" s="442"/>
      <c r="BH10" s="442"/>
      <c r="BI10" s="442"/>
      <c r="BJ10" s="442"/>
      <c r="BK10" s="442"/>
      <c r="BL10" s="442"/>
      <c r="BM10" s="443"/>
      <c r="BN10" s="407">
        <v>532166</v>
      </c>
      <c r="BO10" s="408"/>
      <c r="BP10" s="408"/>
      <c r="BQ10" s="408"/>
      <c r="BR10" s="408"/>
      <c r="BS10" s="408"/>
      <c r="BT10" s="408"/>
      <c r="BU10" s="409"/>
      <c r="BV10" s="407">
        <v>401831</v>
      </c>
      <c r="BW10" s="408"/>
      <c r="BX10" s="408"/>
      <c r="BY10" s="408"/>
      <c r="BZ10" s="408"/>
      <c r="CA10" s="408"/>
      <c r="CB10" s="408"/>
      <c r="CC10" s="409"/>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9"/>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90</v>
      </c>
      <c r="AV11" s="440"/>
      <c r="AW11" s="440"/>
      <c r="AX11" s="440"/>
      <c r="AY11" s="441" t="s">
        <v>120</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0</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2">
      <c r="A12" s="169"/>
      <c r="B12" s="467" t="s">
        <v>123</v>
      </c>
      <c r="C12" s="468"/>
      <c r="D12" s="468"/>
      <c r="E12" s="468"/>
      <c r="F12" s="468"/>
      <c r="G12" s="468"/>
      <c r="H12" s="468"/>
      <c r="I12" s="468"/>
      <c r="J12" s="468"/>
      <c r="K12" s="469"/>
      <c r="L12" s="476" t="s">
        <v>124</v>
      </c>
      <c r="M12" s="477"/>
      <c r="N12" s="477"/>
      <c r="O12" s="477"/>
      <c r="P12" s="477"/>
      <c r="Q12" s="478"/>
      <c r="R12" s="479">
        <v>6324</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90</v>
      </c>
      <c r="AV12" s="440"/>
      <c r="AW12" s="440"/>
      <c r="AX12" s="440"/>
      <c r="AY12" s="441" t="s">
        <v>128</v>
      </c>
      <c r="AZ12" s="442"/>
      <c r="BA12" s="442"/>
      <c r="BB12" s="442"/>
      <c r="BC12" s="442"/>
      <c r="BD12" s="442"/>
      <c r="BE12" s="442"/>
      <c r="BF12" s="442"/>
      <c r="BG12" s="442"/>
      <c r="BH12" s="442"/>
      <c r="BI12" s="442"/>
      <c r="BJ12" s="442"/>
      <c r="BK12" s="442"/>
      <c r="BL12" s="442"/>
      <c r="BM12" s="443"/>
      <c r="BN12" s="407">
        <v>300000</v>
      </c>
      <c r="BO12" s="408"/>
      <c r="BP12" s="408"/>
      <c r="BQ12" s="408"/>
      <c r="BR12" s="408"/>
      <c r="BS12" s="408"/>
      <c r="BT12" s="408"/>
      <c r="BU12" s="409"/>
      <c r="BV12" s="407">
        <v>320000</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2">
      <c r="A13" s="169"/>
      <c r="B13" s="470"/>
      <c r="C13" s="471"/>
      <c r="D13" s="471"/>
      <c r="E13" s="471"/>
      <c r="F13" s="471"/>
      <c r="G13" s="471"/>
      <c r="H13" s="471"/>
      <c r="I13" s="471"/>
      <c r="J13" s="471"/>
      <c r="K13" s="472"/>
      <c r="L13" s="178"/>
      <c r="M13" s="498" t="s">
        <v>130</v>
      </c>
      <c r="N13" s="499"/>
      <c r="O13" s="499"/>
      <c r="P13" s="499"/>
      <c r="Q13" s="500"/>
      <c r="R13" s="491">
        <v>6272</v>
      </c>
      <c r="S13" s="492"/>
      <c r="T13" s="492"/>
      <c r="U13" s="492"/>
      <c r="V13" s="493"/>
      <c r="W13" s="423" t="s">
        <v>131</v>
      </c>
      <c r="X13" s="424"/>
      <c r="Y13" s="424"/>
      <c r="Z13" s="424"/>
      <c r="AA13" s="424"/>
      <c r="AB13" s="414"/>
      <c r="AC13" s="458">
        <v>210</v>
      </c>
      <c r="AD13" s="459"/>
      <c r="AE13" s="459"/>
      <c r="AF13" s="459"/>
      <c r="AG13" s="501"/>
      <c r="AH13" s="458">
        <v>233</v>
      </c>
      <c r="AI13" s="459"/>
      <c r="AJ13" s="459"/>
      <c r="AK13" s="459"/>
      <c r="AL13" s="460"/>
      <c r="AM13" s="436" t="s">
        <v>132</v>
      </c>
      <c r="AN13" s="437"/>
      <c r="AO13" s="437"/>
      <c r="AP13" s="437"/>
      <c r="AQ13" s="437"/>
      <c r="AR13" s="437"/>
      <c r="AS13" s="437"/>
      <c r="AT13" s="438"/>
      <c r="AU13" s="439" t="s">
        <v>104</v>
      </c>
      <c r="AV13" s="440"/>
      <c r="AW13" s="440"/>
      <c r="AX13" s="440"/>
      <c r="AY13" s="441" t="s">
        <v>133</v>
      </c>
      <c r="AZ13" s="442"/>
      <c r="BA13" s="442"/>
      <c r="BB13" s="442"/>
      <c r="BC13" s="442"/>
      <c r="BD13" s="442"/>
      <c r="BE13" s="442"/>
      <c r="BF13" s="442"/>
      <c r="BG13" s="442"/>
      <c r="BH13" s="442"/>
      <c r="BI13" s="442"/>
      <c r="BJ13" s="442"/>
      <c r="BK13" s="442"/>
      <c r="BL13" s="442"/>
      <c r="BM13" s="443"/>
      <c r="BN13" s="407">
        <v>221508</v>
      </c>
      <c r="BO13" s="408"/>
      <c r="BP13" s="408"/>
      <c r="BQ13" s="408"/>
      <c r="BR13" s="408"/>
      <c r="BS13" s="408"/>
      <c r="BT13" s="408"/>
      <c r="BU13" s="409"/>
      <c r="BV13" s="407">
        <v>193794</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6.8</v>
      </c>
      <c r="CU13" s="405"/>
      <c r="CV13" s="405"/>
      <c r="CW13" s="405"/>
      <c r="CX13" s="405"/>
      <c r="CY13" s="405"/>
      <c r="CZ13" s="405"/>
      <c r="DA13" s="406"/>
      <c r="DB13" s="404">
        <v>6.5</v>
      </c>
      <c r="DC13" s="405"/>
      <c r="DD13" s="405"/>
      <c r="DE13" s="405"/>
      <c r="DF13" s="405"/>
      <c r="DG13" s="405"/>
      <c r="DH13" s="405"/>
      <c r="DI13" s="406"/>
    </row>
    <row r="14" spans="1:119" ht="18.75" customHeight="1" thickBot="1" x14ac:dyDescent="0.25">
      <c r="A14" s="169"/>
      <c r="B14" s="470"/>
      <c r="C14" s="471"/>
      <c r="D14" s="471"/>
      <c r="E14" s="471"/>
      <c r="F14" s="471"/>
      <c r="G14" s="471"/>
      <c r="H14" s="471"/>
      <c r="I14" s="471"/>
      <c r="J14" s="471"/>
      <c r="K14" s="472"/>
      <c r="L14" s="488" t="s">
        <v>135</v>
      </c>
      <c r="M14" s="489"/>
      <c r="N14" s="489"/>
      <c r="O14" s="489"/>
      <c r="P14" s="489"/>
      <c r="Q14" s="490"/>
      <c r="R14" s="491">
        <v>6452</v>
      </c>
      <c r="S14" s="492"/>
      <c r="T14" s="492"/>
      <c r="U14" s="492"/>
      <c r="V14" s="493"/>
      <c r="W14" s="397"/>
      <c r="X14" s="398"/>
      <c r="Y14" s="398"/>
      <c r="Z14" s="398"/>
      <c r="AA14" s="398"/>
      <c r="AB14" s="387"/>
      <c r="AC14" s="494">
        <v>6.9</v>
      </c>
      <c r="AD14" s="495"/>
      <c r="AE14" s="495"/>
      <c r="AF14" s="495"/>
      <c r="AG14" s="496"/>
      <c r="AH14" s="494">
        <v>7.1</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t="s">
        <v>122</v>
      </c>
      <c r="CU14" s="506"/>
      <c r="CV14" s="506"/>
      <c r="CW14" s="506"/>
      <c r="CX14" s="506"/>
      <c r="CY14" s="506"/>
      <c r="CZ14" s="506"/>
      <c r="DA14" s="507"/>
      <c r="DB14" s="505" t="s">
        <v>122</v>
      </c>
      <c r="DC14" s="506"/>
      <c r="DD14" s="506"/>
      <c r="DE14" s="506"/>
      <c r="DF14" s="506"/>
      <c r="DG14" s="506"/>
      <c r="DH14" s="506"/>
      <c r="DI14" s="507"/>
    </row>
    <row r="15" spans="1:119" ht="18.75" customHeight="1" x14ac:dyDescent="0.2">
      <c r="A15" s="169"/>
      <c r="B15" s="470"/>
      <c r="C15" s="471"/>
      <c r="D15" s="471"/>
      <c r="E15" s="471"/>
      <c r="F15" s="471"/>
      <c r="G15" s="471"/>
      <c r="H15" s="471"/>
      <c r="I15" s="471"/>
      <c r="J15" s="471"/>
      <c r="K15" s="472"/>
      <c r="L15" s="178"/>
      <c r="M15" s="498" t="s">
        <v>130</v>
      </c>
      <c r="N15" s="499"/>
      <c r="O15" s="499"/>
      <c r="P15" s="499"/>
      <c r="Q15" s="500"/>
      <c r="R15" s="491">
        <v>6406</v>
      </c>
      <c r="S15" s="492"/>
      <c r="T15" s="492"/>
      <c r="U15" s="492"/>
      <c r="V15" s="493"/>
      <c r="W15" s="423" t="s">
        <v>137</v>
      </c>
      <c r="X15" s="424"/>
      <c r="Y15" s="424"/>
      <c r="Z15" s="424"/>
      <c r="AA15" s="424"/>
      <c r="AB15" s="414"/>
      <c r="AC15" s="458">
        <v>620</v>
      </c>
      <c r="AD15" s="459"/>
      <c r="AE15" s="459"/>
      <c r="AF15" s="459"/>
      <c r="AG15" s="501"/>
      <c r="AH15" s="458">
        <v>681</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647309</v>
      </c>
      <c r="BO15" s="371"/>
      <c r="BP15" s="371"/>
      <c r="BQ15" s="371"/>
      <c r="BR15" s="371"/>
      <c r="BS15" s="371"/>
      <c r="BT15" s="371"/>
      <c r="BU15" s="372"/>
      <c r="BV15" s="370">
        <v>655523</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79"/>
      <c r="CU15" s="180"/>
      <c r="CV15" s="180"/>
      <c r="CW15" s="180"/>
      <c r="CX15" s="180"/>
      <c r="CY15" s="180"/>
      <c r="CZ15" s="180"/>
      <c r="DA15" s="181"/>
      <c r="DB15" s="179"/>
      <c r="DC15" s="180"/>
      <c r="DD15" s="180"/>
      <c r="DE15" s="180"/>
      <c r="DF15" s="180"/>
      <c r="DG15" s="180"/>
      <c r="DH15" s="180"/>
      <c r="DI15" s="181"/>
    </row>
    <row r="16" spans="1:119" ht="18.75" customHeight="1" x14ac:dyDescent="0.2">
      <c r="A16" s="169"/>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20.2</v>
      </c>
      <c r="AD16" s="495"/>
      <c r="AE16" s="495"/>
      <c r="AF16" s="495"/>
      <c r="AG16" s="496"/>
      <c r="AH16" s="494">
        <v>20.8</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2436003</v>
      </c>
      <c r="BO16" s="408"/>
      <c r="BP16" s="408"/>
      <c r="BQ16" s="408"/>
      <c r="BR16" s="408"/>
      <c r="BS16" s="408"/>
      <c r="BT16" s="408"/>
      <c r="BU16" s="409"/>
      <c r="BV16" s="407">
        <v>2384165</v>
      </c>
      <c r="BW16" s="408"/>
      <c r="BX16" s="408"/>
      <c r="BY16" s="408"/>
      <c r="BZ16" s="408"/>
      <c r="CA16" s="408"/>
      <c r="CB16" s="408"/>
      <c r="CC16" s="409"/>
      <c r="CD16" s="182"/>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5">
      <c r="A17" s="169"/>
      <c r="B17" s="473"/>
      <c r="C17" s="474"/>
      <c r="D17" s="474"/>
      <c r="E17" s="474"/>
      <c r="F17" s="474"/>
      <c r="G17" s="474"/>
      <c r="H17" s="474"/>
      <c r="I17" s="474"/>
      <c r="J17" s="474"/>
      <c r="K17" s="475"/>
      <c r="L17" s="183"/>
      <c r="M17" s="518" t="s">
        <v>143</v>
      </c>
      <c r="N17" s="519"/>
      <c r="O17" s="519"/>
      <c r="P17" s="519"/>
      <c r="Q17" s="520"/>
      <c r="R17" s="513" t="s">
        <v>144</v>
      </c>
      <c r="S17" s="514"/>
      <c r="T17" s="514"/>
      <c r="U17" s="514"/>
      <c r="V17" s="515"/>
      <c r="W17" s="423" t="s">
        <v>145</v>
      </c>
      <c r="X17" s="424"/>
      <c r="Y17" s="424"/>
      <c r="Z17" s="424"/>
      <c r="AA17" s="424"/>
      <c r="AB17" s="414"/>
      <c r="AC17" s="458">
        <v>2234</v>
      </c>
      <c r="AD17" s="459"/>
      <c r="AE17" s="459"/>
      <c r="AF17" s="459"/>
      <c r="AG17" s="501"/>
      <c r="AH17" s="458">
        <v>2362</v>
      </c>
      <c r="AI17" s="459"/>
      <c r="AJ17" s="459"/>
      <c r="AK17" s="459"/>
      <c r="AL17" s="460"/>
      <c r="AM17" s="436"/>
      <c r="AN17" s="437"/>
      <c r="AO17" s="437"/>
      <c r="AP17" s="437"/>
      <c r="AQ17" s="437"/>
      <c r="AR17" s="437"/>
      <c r="AS17" s="437"/>
      <c r="AT17" s="438"/>
      <c r="AU17" s="439"/>
      <c r="AV17" s="440"/>
      <c r="AW17" s="440"/>
      <c r="AX17" s="440"/>
      <c r="AY17" s="441" t="s">
        <v>146</v>
      </c>
      <c r="AZ17" s="442"/>
      <c r="BA17" s="442"/>
      <c r="BB17" s="442"/>
      <c r="BC17" s="442"/>
      <c r="BD17" s="442"/>
      <c r="BE17" s="442"/>
      <c r="BF17" s="442"/>
      <c r="BG17" s="442"/>
      <c r="BH17" s="442"/>
      <c r="BI17" s="442"/>
      <c r="BJ17" s="442"/>
      <c r="BK17" s="442"/>
      <c r="BL17" s="442"/>
      <c r="BM17" s="443"/>
      <c r="BN17" s="407">
        <v>804684</v>
      </c>
      <c r="BO17" s="408"/>
      <c r="BP17" s="408"/>
      <c r="BQ17" s="408"/>
      <c r="BR17" s="408"/>
      <c r="BS17" s="408"/>
      <c r="BT17" s="408"/>
      <c r="BU17" s="409"/>
      <c r="BV17" s="407">
        <v>814876</v>
      </c>
      <c r="BW17" s="408"/>
      <c r="BX17" s="408"/>
      <c r="BY17" s="408"/>
      <c r="BZ17" s="408"/>
      <c r="CA17" s="408"/>
      <c r="CB17" s="408"/>
      <c r="CC17" s="409"/>
      <c r="CD17" s="182"/>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5">
      <c r="A18" s="169"/>
      <c r="B18" s="532" t="s">
        <v>147</v>
      </c>
      <c r="C18" s="450"/>
      <c r="D18" s="450"/>
      <c r="E18" s="533"/>
      <c r="F18" s="533"/>
      <c r="G18" s="533"/>
      <c r="H18" s="533"/>
      <c r="I18" s="533"/>
      <c r="J18" s="533"/>
      <c r="K18" s="533"/>
      <c r="L18" s="534">
        <v>12.77</v>
      </c>
      <c r="M18" s="534"/>
      <c r="N18" s="534"/>
      <c r="O18" s="534"/>
      <c r="P18" s="534"/>
      <c r="Q18" s="534"/>
      <c r="R18" s="535"/>
      <c r="S18" s="535"/>
      <c r="T18" s="535"/>
      <c r="U18" s="535"/>
      <c r="V18" s="536"/>
      <c r="W18" s="425"/>
      <c r="X18" s="426"/>
      <c r="Y18" s="426"/>
      <c r="Z18" s="426"/>
      <c r="AA18" s="426"/>
      <c r="AB18" s="417"/>
      <c r="AC18" s="537">
        <v>72.900000000000006</v>
      </c>
      <c r="AD18" s="538"/>
      <c r="AE18" s="538"/>
      <c r="AF18" s="538"/>
      <c r="AG18" s="539"/>
      <c r="AH18" s="537">
        <v>72.099999999999994</v>
      </c>
      <c r="AI18" s="538"/>
      <c r="AJ18" s="538"/>
      <c r="AK18" s="538"/>
      <c r="AL18" s="540"/>
      <c r="AM18" s="436"/>
      <c r="AN18" s="437"/>
      <c r="AO18" s="437"/>
      <c r="AP18" s="437"/>
      <c r="AQ18" s="437"/>
      <c r="AR18" s="437"/>
      <c r="AS18" s="437"/>
      <c r="AT18" s="438"/>
      <c r="AU18" s="439"/>
      <c r="AV18" s="440"/>
      <c r="AW18" s="440"/>
      <c r="AX18" s="440"/>
      <c r="AY18" s="441" t="s">
        <v>148</v>
      </c>
      <c r="AZ18" s="442"/>
      <c r="BA18" s="442"/>
      <c r="BB18" s="442"/>
      <c r="BC18" s="442"/>
      <c r="BD18" s="442"/>
      <c r="BE18" s="442"/>
      <c r="BF18" s="442"/>
      <c r="BG18" s="442"/>
      <c r="BH18" s="442"/>
      <c r="BI18" s="442"/>
      <c r="BJ18" s="442"/>
      <c r="BK18" s="442"/>
      <c r="BL18" s="442"/>
      <c r="BM18" s="443"/>
      <c r="BN18" s="407">
        <v>2502172</v>
      </c>
      <c r="BO18" s="408"/>
      <c r="BP18" s="408"/>
      <c r="BQ18" s="408"/>
      <c r="BR18" s="408"/>
      <c r="BS18" s="408"/>
      <c r="BT18" s="408"/>
      <c r="BU18" s="409"/>
      <c r="BV18" s="407">
        <v>2396490</v>
      </c>
      <c r="BW18" s="408"/>
      <c r="BX18" s="408"/>
      <c r="BY18" s="408"/>
      <c r="BZ18" s="408"/>
      <c r="CA18" s="408"/>
      <c r="CB18" s="408"/>
      <c r="CC18" s="409"/>
      <c r="CD18" s="182"/>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5">
      <c r="A19" s="169"/>
      <c r="B19" s="532" t="s">
        <v>149</v>
      </c>
      <c r="C19" s="450"/>
      <c r="D19" s="450"/>
      <c r="E19" s="533"/>
      <c r="F19" s="533"/>
      <c r="G19" s="533"/>
      <c r="H19" s="533"/>
      <c r="I19" s="533"/>
      <c r="J19" s="533"/>
      <c r="K19" s="533"/>
      <c r="L19" s="541">
        <v>538</v>
      </c>
      <c r="M19" s="541"/>
      <c r="N19" s="541"/>
      <c r="O19" s="541"/>
      <c r="P19" s="541"/>
      <c r="Q19" s="541"/>
      <c r="R19" s="542"/>
      <c r="S19" s="542"/>
      <c r="T19" s="542"/>
      <c r="U19" s="542"/>
      <c r="V19" s="543"/>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150</v>
      </c>
      <c r="AZ19" s="442"/>
      <c r="BA19" s="442"/>
      <c r="BB19" s="442"/>
      <c r="BC19" s="442"/>
      <c r="BD19" s="442"/>
      <c r="BE19" s="442"/>
      <c r="BF19" s="442"/>
      <c r="BG19" s="442"/>
      <c r="BH19" s="442"/>
      <c r="BI19" s="442"/>
      <c r="BJ19" s="442"/>
      <c r="BK19" s="442"/>
      <c r="BL19" s="442"/>
      <c r="BM19" s="443"/>
      <c r="BN19" s="407">
        <v>4789582</v>
      </c>
      <c r="BO19" s="408"/>
      <c r="BP19" s="408"/>
      <c r="BQ19" s="408"/>
      <c r="BR19" s="408"/>
      <c r="BS19" s="408"/>
      <c r="BT19" s="408"/>
      <c r="BU19" s="409"/>
      <c r="BV19" s="407">
        <v>4416540</v>
      </c>
      <c r="BW19" s="408"/>
      <c r="BX19" s="408"/>
      <c r="BY19" s="408"/>
      <c r="BZ19" s="408"/>
      <c r="CA19" s="408"/>
      <c r="CB19" s="408"/>
      <c r="CC19" s="409"/>
      <c r="CD19" s="182"/>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5">
      <c r="A20" s="169"/>
      <c r="B20" s="532" t="s">
        <v>151</v>
      </c>
      <c r="C20" s="450"/>
      <c r="D20" s="450"/>
      <c r="E20" s="533"/>
      <c r="F20" s="533"/>
      <c r="G20" s="533"/>
      <c r="H20" s="533"/>
      <c r="I20" s="533"/>
      <c r="J20" s="533"/>
      <c r="K20" s="533"/>
      <c r="L20" s="541">
        <v>2863</v>
      </c>
      <c r="M20" s="541"/>
      <c r="N20" s="541"/>
      <c r="O20" s="541"/>
      <c r="P20" s="541"/>
      <c r="Q20" s="541"/>
      <c r="R20" s="542"/>
      <c r="S20" s="542"/>
      <c r="T20" s="542"/>
      <c r="U20" s="542"/>
      <c r="V20" s="543"/>
      <c r="W20" s="425"/>
      <c r="X20" s="426"/>
      <c r="Y20" s="426"/>
      <c r="Z20" s="426"/>
      <c r="AA20" s="426"/>
      <c r="AB20" s="426"/>
      <c r="AC20" s="544"/>
      <c r="AD20" s="544"/>
      <c r="AE20" s="544"/>
      <c r="AF20" s="544"/>
      <c r="AG20" s="544"/>
      <c r="AH20" s="544"/>
      <c r="AI20" s="544"/>
      <c r="AJ20" s="544"/>
      <c r="AK20" s="544"/>
      <c r="AL20" s="545"/>
      <c r="AM20" s="546"/>
      <c r="AN20" s="462"/>
      <c r="AO20" s="462"/>
      <c r="AP20" s="462"/>
      <c r="AQ20" s="462"/>
      <c r="AR20" s="462"/>
      <c r="AS20" s="462"/>
      <c r="AT20" s="463"/>
      <c r="AU20" s="547"/>
      <c r="AV20" s="548"/>
      <c r="AW20" s="548"/>
      <c r="AX20" s="549"/>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82"/>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5">
      <c r="A21" s="169"/>
      <c r="B21" s="523" t="s">
        <v>152</v>
      </c>
      <c r="C21" s="524"/>
      <c r="D21" s="524"/>
      <c r="E21" s="524"/>
      <c r="F21" s="524"/>
      <c r="G21" s="524"/>
      <c r="H21" s="524"/>
      <c r="I21" s="524"/>
      <c r="J21" s="524"/>
      <c r="K21" s="524"/>
      <c r="L21" s="524"/>
      <c r="M21" s="524"/>
      <c r="N21" s="524"/>
      <c r="O21" s="524"/>
      <c r="P21" s="524"/>
      <c r="Q21" s="524"/>
      <c r="R21" s="524"/>
      <c r="S21" s="524"/>
      <c r="T21" s="524"/>
      <c r="U21" s="524"/>
      <c r="V21" s="524"/>
      <c r="W21" s="524"/>
      <c r="X21" s="524"/>
      <c r="Y21" s="524"/>
      <c r="Z21" s="524"/>
      <c r="AA21" s="524"/>
      <c r="AB21" s="524"/>
      <c r="AC21" s="524"/>
      <c r="AD21" s="524"/>
      <c r="AE21" s="524"/>
      <c r="AF21" s="524"/>
      <c r="AG21" s="524"/>
      <c r="AH21" s="524"/>
      <c r="AI21" s="524"/>
      <c r="AJ21" s="524"/>
      <c r="AK21" s="524"/>
      <c r="AL21" s="524"/>
      <c r="AM21" s="524"/>
      <c r="AN21" s="524"/>
      <c r="AO21" s="524"/>
      <c r="AP21" s="524"/>
      <c r="AQ21" s="524"/>
      <c r="AR21" s="524"/>
      <c r="AS21" s="524"/>
      <c r="AT21" s="524"/>
      <c r="AU21" s="524"/>
      <c r="AV21" s="524"/>
      <c r="AW21" s="524"/>
      <c r="AX21" s="525"/>
      <c r="AY21" s="526"/>
      <c r="AZ21" s="527"/>
      <c r="BA21" s="527"/>
      <c r="BB21" s="527"/>
      <c r="BC21" s="527"/>
      <c r="BD21" s="527"/>
      <c r="BE21" s="527"/>
      <c r="BF21" s="527"/>
      <c r="BG21" s="527"/>
      <c r="BH21" s="527"/>
      <c r="BI21" s="527"/>
      <c r="BJ21" s="527"/>
      <c r="BK21" s="527"/>
      <c r="BL21" s="527"/>
      <c r="BM21" s="528"/>
      <c r="BN21" s="529"/>
      <c r="BO21" s="530"/>
      <c r="BP21" s="530"/>
      <c r="BQ21" s="530"/>
      <c r="BR21" s="530"/>
      <c r="BS21" s="530"/>
      <c r="BT21" s="530"/>
      <c r="BU21" s="531"/>
      <c r="BV21" s="529"/>
      <c r="BW21" s="530"/>
      <c r="BX21" s="530"/>
      <c r="BY21" s="530"/>
      <c r="BZ21" s="530"/>
      <c r="CA21" s="530"/>
      <c r="CB21" s="530"/>
      <c r="CC21" s="531"/>
      <c r="CD21" s="182"/>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2">
      <c r="A22" s="169"/>
      <c r="B22" s="577" t="s">
        <v>153</v>
      </c>
      <c r="C22" s="551"/>
      <c r="D22" s="552"/>
      <c r="E22" s="419" t="s">
        <v>1</v>
      </c>
      <c r="F22" s="424"/>
      <c r="G22" s="424"/>
      <c r="H22" s="424"/>
      <c r="I22" s="424"/>
      <c r="J22" s="424"/>
      <c r="K22" s="414"/>
      <c r="L22" s="419" t="s">
        <v>154</v>
      </c>
      <c r="M22" s="424"/>
      <c r="N22" s="424"/>
      <c r="O22" s="424"/>
      <c r="P22" s="414"/>
      <c r="Q22" s="582" t="s">
        <v>155</v>
      </c>
      <c r="R22" s="583"/>
      <c r="S22" s="583"/>
      <c r="T22" s="583"/>
      <c r="U22" s="583"/>
      <c r="V22" s="584"/>
      <c r="W22" s="550" t="s">
        <v>156</v>
      </c>
      <c r="X22" s="551"/>
      <c r="Y22" s="552"/>
      <c r="Z22" s="419" t="s">
        <v>1</v>
      </c>
      <c r="AA22" s="424"/>
      <c r="AB22" s="424"/>
      <c r="AC22" s="424"/>
      <c r="AD22" s="424"/>
      <c r="AE22" s="424"/>
      <c r="AF22" s="424"/>
      <c r="AG22" s="414"/>
      <c r="AH22" s="588" t="s">
        <v>157</v>
      </c>
      <c r="AI22" s="424"/>
      <c r="AJ22" s="424"/>
      <c r="AK22" s="424"/>
      <c r="AL22" s="414"/>
      <c r="AM22" s="588" t="s">
        <v>158</v>
      </c>
      <c r="AN22" s="589"/>
      <c r="AO22" s="589"/>
      <c r="AP22" s="589"/>
      <c r="AQ22" s="589"/>
      <c r="AR22" s="590"/>
      <c r="AS22" s="582" t="s">
        <v>155</v>
      </c>
      <c r="AT22" s="583"/>
      <c r="AU22" s="583"/>
      <c r="AV22" s="583"/>
      <c r="AW22" s="583"/>
      <c r="AX22" s="594"/>
      <c r="AY22" s="367" t="s">
        <v>159</v>
      </c>
      <c r="AZ22" s="368"/>
      <c r="BA22" s="368"/>
      <c r="BB22" s="368"/>
      <c r="BC22" s="368"/>
      <c r="BD22" s="368"/>
      <c r="BE22" s="368"/>
      <c r="BF22" s="368"/>
      <c r="BG22" s="368"/>
      <c r="BH22" s="368"/>
      <c r="BI22" s="368"/>
      <c r="BJ22" s="368"/>
      <c r="BK22" s="368"/>
      <c r="BL22" s="368"/>
      <c r="BM22" s="369"/>
      <c r="BN22" s="370">
        <v>3258480</v>
      </c>
      <c r="BO22" s="371"/>
      <c r="BP22" s="371"/>
      <c r="BQ22" s="371"/>
      <c r="BR22" s="371"/>
      <c r="BS22" s="371"/>
      <c r="BT22" s="371"/>
      <c r="BU22" s="372"/>
      <c r="BV22" s="370">
        <v>3402953</v>
      </c>
      <c r="BW22" s="371"/>
      <c r="BX22" s="371"/>
      <c r="BY22" s="371"/>
      <c r="BZ22" s="371"/>
      <c r="CA22" s="371"/>
      <c r="CB22" s="371"/>
      <c r="CC22" s="372"/>
      <c r="CD22" s="182"/>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2">
      <c r="A23" s="169"/>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160</v>
      </c>
      <c r="AZ23" s="442"/>
      <c r="BA23" s="442"/>
      <c r="BB23" s="442"/>
      <c r="BC23" s="442"/>
      <c r="BD23" s="442"/>
      <c r="BE23" s="442"/>
      <c r="BF23" s="442"/>
      <c r="BG23" s="442"/>
      <c r="BH23" s="442"/>
      <c r="BI23" s="442"/>
      <c r="BJ23" s="442"/>
      <c r="BK23" s="442"/>
      <c r="BL23" s="442"/>
      <c r="BM23" s="443"/>
      <c r="BN23" s="407">
        <v>2989594</v>
      </c>
      <c r="BO23" s="408"/>
      <c r="BP23" s="408"/>
      <c r="BQ23" s="408"/>
      <c r="BR23" s="408"/>
      <c r="BS23" s="408"/>
      <c r="BT23" s="408"/>
      <c r="BU23" s="409"/>
      <c r="BV23" s="407">
        <v>3197166</v>
      </c>
      <c r="BW23" s="408"/>
      <c r="BX23" s="408"/>
      <c r="BY23" s="408"/>
      <c r="BZ23" s="408"/>
      <c r="CA23" s="408"/>
      <c r="CB23" s="408"/>
      <c r="CC23" s="409"/>
      <c r="CD23" s="182"/>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5">
      <c r="A24" s="169"/>
      <c r="B24" s="578"/>
      <c r="C24" s="554"/>
      <c r="D24" s="555"/>
      <c r="E24" s="457" t="s">
        <v>161</v>
      </c>
      <c r="F24" s="437"/>
      <c r="G24" s="437"/>
      <c r="H24" s="437"/>
      <c r="I24" s="437"/>
      <c r="J24" s="437"/>
      <c r="K24" s="438"/>
      <c r="L24" s="458">
        <v>1</v>
      </c>
      <c r="M24" s="459"/>
      <c r="N24" s="459"/>
      <c r="O24" s="459"/>
      <c r="P24" s="501"/>
      <c r="Q24" s="458">
        <v>7000</v>
      </c>
      <c r="R24" s="459"/>
      <c r="S24" s="459"/>
      <c r="T24" s="459"/>
      <c r="U24" s="459"/>
      <c r="V24" s="501"/>
      <c r="W24" s="553"/>
      <c r="X24" s="554"/>
      <c r="Y24" s="555"/>
      <c r="Z24" s="457" t="s">
        <v>162</v>
      </c>
      <c r="AA24" s="437"/>
      <c r="AB24" s="437"/>
      <c r="AC24" s="437"/>
      <c r="AD24" s="437"/>
      <c r="AE24" s="437"/>
      <c r="AF24" s="437"/>
      <c r="AG24" s="438"/>
      <c r="AH24" s="458">
        <v>64</v>
      </c>
      <c r="AI24" s="459"/>
      <c r="AJ24" s="459"/>
      <c r="AK24" s="459"/>
      <c r="AL24" s="501"/>
      <c r="AM24" s="458">
        <v>198848</v>
      </c>
      <c r="AN24" s="459"/>
      <c r="AO24" s="459"/>
      <c r="AP24" s="459"/>
      <c r="AQ24" s="459"/>
      <c r="AR24" s="501"/>
      <c r="AS24" s="458">
        <v>3107</v>
      </c>
      <c r="AT24" s="459"/>
      <c r="AU24" s="459"/>
      <c r="AV24" s="459"/>
      <c r="AW24" s="459"/>
      <c r="AX24" s="460"/>
      <c r="AY24" s="526" t="s">
        <v>163</v>
      </c>
      <c r="AZ24" s="527"/>
      <c r="BA24" s="527"/>
      <c r="BB24" s="527"/>
      <c r="BC24" s="527"/>
      <c r="BD24" s="527"/>
      <c r="BE24" s="527"/>
      <c r="BF24" s="527"/>
      <c r="BG24" s="527"/>
      <c r="BH24" s="527"/>
      <c r="BI24" s="527"/>
      <c r="BJ24" s="527"/>
      <c r="BK24" s="527"/>
      <c r="BL24" s="527"/>
      <c r="BM24" s="528"/>
      <c r="BN24" s="407">
        <v>2181509</v>
      </c>
      <c r="BO24" s="408"/>
      <c r="BP24" s="408"/>
      <c r="BQ24" s="408"/>
      <c r="BR24" s="408"/>
      <c r="BS24" s="408"/>
      <c r="BT24" s="408"/>
      <c r="BU24" s="409"/>
      <c r="BV24" s="407">
        <v>2194156</v>
      </c>
      <c r="BW24" s="408"/>
      <c r="BX24" s="408"/>
      <c r="BY24" s="408"/>
      <c r="BZ24" s="408"/>
      <c r="CA24" s="408"/>
      <c r="CB24" s="408"/>
      <c r="CC24" s="409"/>
      <c r="CD24" s="182"/>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2">
      <c r="A25" s="169"/>
      <c r="B25" s="578"/>
      <c r="C25" s="554"/>
      <c r="D25" s="555"/>
      <c r="E25" s="457" t="s">
        <v>164</v>
      </c>
      <c r="F25" s="437"/>
      <c r="G25" s="437"/>
      <c r="H25" s="437"/>
      <c r="I25" s="437"/>
      <c r="J25" s="437"/>
      <c r="K25" s="438"/>
      <c r="L25" s="458">
        <v>1</v>
      </c>
      <c r="M25" s="459"/>
      <c r="N25" s="459"/>
      <c r="O25" s="459"/>
      <c r="P25" s="501"/>
      <c r="Q25" s="458">
        <v>5900</v>
      </c>
      <c r="R25" s="459"/>
      <c r="S25" s="459"/>
      <c r="T25" s="459"/>
      <c r="U25" s="459"/>
      <c r="V25" s="501"/>
      <c r="W25" s="553"/>
      <c r="X25" s="554"/>
      <c r="Y25" s="555"/>
      <c r="Z25" s="457" t="s">
        <v>165</v>
      </c>
      <c r="AA25" s="437"/>
      <c r="AB25" s="437"/>
      <c r="AC25" s="437"/>
      <c r="AD25" s="437"/>
      <c r="AE25" s="437"/>
      <c r="AF25" s="437"/>
      <c r="AG25" s="438"/>
      <c r="AH25" s="458" t="s">
        <v>122</v>
      </c>
      <c r="AI25" s="459"/>
      <c r="AJ25" s="459"/>
      <c r="AK25" s="459"/>
      <c r="AL25" s="501"/>
      <c r="AM25" s="458" t="s">
        <v>122</v>
      </c>
      <c r="AN25" s="459"/>
      <c r="AO25" s="459"/>
      <c r="AP25" s="459"/>
      <c r="AQ25" s="459"/>
      <c r="AR25" s="501"/>
      <c r="AS25" s="458" t="s">
        <v>122</v>
      </c>
      <c r="AT25" s="459"/>
      <c r="AU25" s="459"/>
      <c r="AV25" s="459"/>
      <c r="AW25" s="459"/>
      <c r="AX25" s="460"/>
      <c r="AY25" s="367" t="s">
        <v>166</v>
      </c>
      <c r="AZ25" s="368"/>
      <c r="BA25" s="368"/>
      <c r="BB25" s="368"/>
      <c r="BC25" s="368"/>
      <c r="BD25" s="368"/>
      <c r="BE25" s="368"/>
      <c r="BF25" s="368"/>
      <c r="BG25" s="368"/>
      <c r="BH25" s="368"/>
      <c r="BI25" s="368"/>
      <c r="BJ25" s="368"/>
      <c r="BK25" s="368"/>
      <c r="BL25" s="368"/>
      <c r="BM25" s="369"/>
      <c r="BN25" s="370">
        <v>171419</v>
      </c>
      <c r="BO25" s="371"/>
      <c r="BP25" s="371"/>
      <c r="BQ25" s="371"/>
      <c r="BR25" s="371"/>
      <c r="BS25" s="371"/>
      <c r="BT25" s="371"/>
      <c r="BU25" s="372"/>
      <c r="BV25" s="370">
        <v>100726</v>
      </c>
      <c r="BW25" s="371"/>
      <c r="BX25" s="371"/>
      <c r="BY25" s="371"/>
      <c r="BZ25" s="371"/>
      <c r="CA25" s="371"/>
      <c r="CB25" s="371"/>
      <c r="CC25" s="372"/>
      <c r="CD25" s="182"/>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2">
      <c r="A26" s="169"/>
      <c r="B26" s="578"/>
      <c r="C26" s="554"/>
      <c r="D26" s="555"/>
      <c r="E26" s="457" t="s">
        <v>167</v>
      </c>
      <c r="F26" s="437"/>
      <c r="G26" s="437"/>
      <c r="H26" s="437"/>
      <c r="I26" s="437"/>
      <c r="J26" s="437"/>
      <c r="K26" s="438"/>
      <c r="L26" s="458">
        <v>1</v>
      </c>
      <c r="M26" s="459"/>
      <c r="N26" s="459"/>
      <c r="O26" s="459"/>
      <c r="P26" s="501"/>
      <c r="Q26" s="458">
        <v>5300</v>
      </c>
      <c r="R26" s="459"/>
      <c r="S26" s="459"/>
      <c r="T26" s="459"/>
      <c r="U26" s="459"/>
      <c r="V26" s="501"/>
      <c r="W26" s="553"/>
      <c r="X26" s="554"/>
      <c r="Y26" s="555"/>
      <c r="Z26" s="457" t="s">
        <v>168</v>
      </c>
      <c r="AA26" s="559"/>
      <c r="AB26" s="559"/>
      <c r="AC26" s="559"/>
      <c r="AD26" s="559"/>
      <c r="AE26" s="559"/>
      <c r="AF26" s="559"/>
      <c r="AG26" s="560"/>
      <c r="AH26" s="458" t="s">
        <v>122</v>
      </c>
      <c r="AI26" s="459"/>
      <c r="AJ26" s="459"/>
      <c r="AK26" s="459"/>
      <c r="AL26" s="501"/>
      <c r="AM26" s="458" t="s">
        <v>122</v>
      </c>
      <c r="AN26" s="459"/>
      <c r="AO26" s="459"/>
      <c r="AP26" s="459"/>
      <c r="AQ26" s="459"/>
      <c r="AR26" s="501"/>
      <c r="AS26" s="458" t="s">
        <v>122</v>
      </c>
      <c r="AT26" s="459"/>
      <c r="AU26" s="459"/>
      <c r="AV26" s="459"/>
      <c r="AW26" s="459"/>
      <c r="AX26" s="460"/>
      <c r="AY26" s="410" t="s">
        <v>169</v>
      </c>
      <c r="AZ26" s="411"/>
      <c r="BA26" s="411"/>
      <c r="BB26" s="411"/>
      <c r="BC26" s="411"/>
      <c r="BD26" s="411"/>
      <c r="BE26" s="411"/>
      <c r="BF26" s="411"/>
      <c r="BG26" s="411"/>
      <c r="BH26" s="411"/>
      <c r="BI26" s="411"/>
      <c r="BJ26" s="411"/>
      <c r="BK26" s="411"/>
      <c r="BL26" s="411"/>
      <c r="BM26" s="412"/>
      <c r="BN26" s="407" t="s">
        <v>122</v>
      </c>
      <c r="BO26" s="408"/>
      <c r="BP26" s="408"/>
      <c r="BQ26" s="408"/>
      <c r="BR26" s="408"/>
      <c r="BS26" s="408"/>
      <c r="BT26" s="408"/>
      <c r="BU26" s="409"/>
      <c r="BV26" s="407" t="s">
        <v>122</v>
      </c>
      <c r="BW26" s="408"/>
      <c r="BX26" s="408"/>
      <c r="BY26" s="408"/>
      <c r="BZ26" s="408"/>
      <c r="CA26" s="408"/>
      <c r="CB26" s="408"/>
      <c r="CC26" s="409"/>
      <c r="CD26" s="182"/>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5">
      <c r="A27" s="169"/>
      <c r="B27" s="578"/>
      <c r="C27" s="554"/>
      <c r="D27" s="555"/>
      <c r="E27" s="457" t="s">
        <v>170</v>
      </c>
      <c r="F27" s="437"/>
      <c r="G27" s="437"/>
      <c r="H27" s="437"/>
      <c r="I27" s="437"/>
      <c r="J27" s="437"/>
      <c r="K27" s="438"/>
      <c r="L27" s="458">
        <v>1</v>
      </c>
      <c r="M27" s="459"/>
      <c r="N27" s="459"/>
      <c r="O27" s="459"/>
      <c r="P27" s="501"/>
      <c r="Q27" s="458">
        <v>3000</v>
      </c>
      <c r="R27" s="459"/>
      <c r="S27" s="459"/>
      <c r="T27" s="459"/>
      <c r="U27" s="459"/>
      <c r="V27" s="501"/>
      <c r="W27" s="553"/>
      <c r="X27" s="554"/>
      <c r="Y27" s="555"/>
      <c r="Z27" s="457" t="s">
        <v>171</v>
      </c>
      <c r="AA27" s="437"/>
      <c r="AB27" s="437"/>
      <c r="AC27" s="437"/>
      <c r="AD27" s="437"/>
      <c r="AE27" s="437"/>
      <c r="AF27" s="437"/>
      <c r="AG27" s="438"/>
      <c r="AH27" s="458">
        <v>15</v>
      </c>
      <c r="AI27" s="459"/>
      <c r="AJ27" s="459"/>
      <c r="AK27" s="459"/>
      <c r="AL27" s="501"/>
      <c r="AM27" s="458">
        <v>46050</v>
      </c>
      <c r="AN27" s="459"/>
      <c r="AO27" s="459"/>
      <c r="AP27" s="459"/>
      <c r="AQ27" s="459"/>
      <c r="AR27" s="501"/>
      <c r="AS27" s="458">
        <v>3070</v>
      </c>
      <c r="AT27" s="459"/>
      <c r="AU27" s="459"/>
      <c r="AV27" s="459"/>
      <c r="AW27" s="459"/>
      <c r="AX27" s="460"/>
      <c r="AY27" s="502" t="s">
        <v>172</v>
      </c>
      <c r="AZ27" s="503"/>
      <c r="BA27" s="503"/>
      <c r="BB27" s="503"/>
      <c r="BC27" s="503"/>
      <c r="BD27" s="503"/>
      <c r="BE27" s="503"/>
      <c r="BF27" s="503"/>
      <c r="BG27" s="503"/>
      <c r="BH27" s="503"/>
      <c r="BI27" s="503"/>
      <c r="BJ27" s="503"/>
      <c r="BK27" s="503"/>
      <c r="BL27" s="503"/>
      <c r="BM27" s="504"/>
      <c r="BN27" s="529" t="s">
        <v>122</v>
      </c>
      <c r="BO27" s="530"/>
      <c r="BP27" s="530"/>
      <c r="BQ27" s="530"/>
      <c r="BR27" s="530"/>
      <c r="BS27" s="530"/>
      <c r="BT27" s="530"/>
      <c r="BU27" s="531"/>
      <c r="BV27" s="529" t="s">
        <v>122</v>
      </c>
      <c r="BW27" s="530"/>
      <c r="BX27" s="530"/>
      <c r="BY27" s="530"/>
      <c r="BZ27" s="530"/>
      <c r="CA27" s="530"/>
      <c r="CB27" s="530"/>
      <c r="CC27" s="531"/>
      <c r="CD27" s="184"/>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2">
      <c r="A28" s="169"/>
      <c r="B28" s="578"/>
      <c r="C28" s="554"/>
      <c r="D28" s="555"/>
      <c r="E28" s="457" t="s">
        <v>173</v>
      </c>
      <c r="F28" s="437"/>
      <c r="G28" s="437"/>
      <c r="H28" s="437"/>
      <c r="I28" s="437"/>
      <c r="J28" s="437"/>
      <c r="K28" s="438"/>
      <c r="L28" s="458">
        <v>1</v>
      </c>
      <c r="M28" s="459"/>
      <c r="N28" s="459"/>
      <c r="O28" s="459"/>
      <c r="P28" s="501"/>
      <c r="Q28" s="458">
        <v>2500</v>
      </c>
      <c r="R28" s="459"/>
      <c r="S28" s="459"/>
      <c r="T28" s="459"/>
      <c r="U28" s="459"/>
      <c r="V28" s="501"/>
      <c r="W28" s="553"/>
      <c r="X28" s="554"/>
      <c r="Y28" s="555"/>
      <c r="Z28" s="457" t="s">
        <v>174</v>
      </c>
      <c r="AA28" s="437"/>
      <c r="AB28" s="437"/>
      <c r="AC28" s="437"/>
      <c r="AD28" s="437"/>
      <c r="AE28" s="437"/>
      <c r="AF28" s="437"/>
      <c r="AG28" s="438"/>
      <c r="AH28" s="458" t="s">
        <v>122</v>
      </c>
      <c r="AI28" s="459"/>
      <c r="AJ28" s="459"/>
      <c r="AK28" s="459"/>
      <c r="AL28" s="501"/>
      <c r="AM28" s="458" t="s">
        <v>122</v>
      </c>
      <c r="AN28" s="459"/>
      <c r="AO28" s="459"/>
      <c r="AP28" s="459"/>
      <c r="AQ28" s="459"/>
      <c r="AR28" s="501"/>
      <c r="AS28" s="458" t="s">
        <v>122</v>
      </c>
      <c r="AT28" s="459"/>
      <c r="AU28" s="459"/>
      <c r="AV28" s="459"/>
      <c r="AW28" s="459"/>
      <c r="AX28" s="460"/>
      <c r="AY28" s="561" t="s">
        <v>175</v>
      </c>
      <c r="AZ28" s="562"/>
      <c r="BA28" s="562"/>
      <c r="BB28" s="563"/>
      <c r="BC28" s="367" t="s">
        <v>46</v>
      </c>
      <c r="BD28" s="368"/>
      <c r="BE28" s="368"/>
      <c r="BF28" s="368"/>
      <c r="BG28" s="368"/>
      <c r="BH28" s="368"/>
      <c r="BI28" s="368"/>
      <c r="BJ28" s="368"/>
      <c r="BK28" s="368"/>
      <c r="BL28" s="368"/>
      <c r="BM28" s="369"/>
      <c r="BN28" s="370">
        <v>2262759</v>
      </c>
      <c r="BO28" s="371"/>
      <c r="BP28" s="371"/>
      <c r="BQ28" s="371"/>
      <c r="BR28" s="371"/>
      <c r="BS28" s="371"/>
      <c r="BT28" s="371"/>
      <c r="BU28" s="372"/>
      <c r="BV28" s="370">
        <v>2030593</v>
      </c>
      <c r="BW28" s="371"/>
      <c r="BX28" s="371"/>
      <c r="BY28" s="371"/>
      <c r="BZ28" s="371"/>
      <c r="CA28" s="371"/>
      <c r="CB28" s="371"/>
      <c r="CC28" s="372"/>
      <c r="CD28" s="182"/>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2">
      <c r="A29" s="169"/>
      <c r="B29" s="578"/>
      <c r="C29" s="554"/>
      <c r="D29" s="555"/>
      <c r="E29" s="457" t="s">
        <v>176</v>
      </c>
      <c r="F29" s="437"/>
      <c r="G29" s="437"/>
      <c r="H29" s="437"/>
      <c r="I29" s="437"/>
      <c r="J29" s="437"/>
      <c r="K29" s="438"/>
      <c r="L29" s="458">
        <v>8</v>
      </c>
      <c r="M29" s="459"/>
      <c r="N29" s="459"/>
      <c r="O29" s="459"/>
      <c r="P29" s="501"/>
      <c r="Q29" s="458">
        <v>2300</v>
      </c>
      <c r="R29" s="459"/>
      <c r="S29" s="459"/>
      <c r="T29" s="459"/>
      <c r="U29" s="459"/>
      <c r="V29" s="501"/>
      <c r="W29" s="556"/>
      <c r="X29" s="557"/>
      <c r="Y29" s="558"/>
      <c r="Z29" s="457" t="s">
        <v>177</v>
      </c>
      <c r="AA29" s="437"/>
      <c r="AB29" s="437"/>
      <c r="AC29" s="437"/>
      <c r="AD29" s="437"/>
      <c r="AE29" s="437"/>
      <c r="AF29" s="437"/>
      <c r="AG29" s="438"/>
      <c r="AH29" s="458">
        <v>79</v>
      </c>
      <c r="AI29" s="459"/>
      <c r="AJ29" s="459"/>
      <c r="AK29" s="459"/>
      <c r="AL29" s="501"/>
      <c r="AM29" s="458">
        <v>244898</v>
      </c>
      <c r="AN29" s="459"/>
      <c r="AO29" s="459"/>
      <c r="AP29" s="459"/>
      <c r="AQ29" s="459"/>
      <c r="AR29" s="501"/>
      <c r="AS29" s="458">
        <v>3100</v>
      </c>
      <c r="AT29" s="459"/>
      <c r="AU29" s="459"/>
      <c r="AV29" s="459"/>
      <c r="AW29" s="459"/>
      <c r="AX29" s="460"/>
      <c r="AY29" s="564"/>
      <c r="AZ29" s="565"/>
      <c r="BA29" s="565"/>
      <c r="BB29" s="566"/>
      <c r="BC29" s="441" t="s">
        <v>178</v>
      </c>
      <c r="BD29" s="442"/>
      <c r="BE29" s="442"/>
      <c r="BF29" s="442"/>
      <c r="BG29" s="442"/>
      <c r="BH29" s="442"/>
      <c r="BI29" s="442"/>
      <c r="BJ29" s="442"/>
      <c r="BK29" s="442"/>
      <c r="BL29" s="442"/>
      <c r="BM29" s="443"/>
      <c r="BN29" s="407">
        <v>71293</v>
      </c>
      <c r="BO29" s="408"/>
      <c r="BP29" s="408"/>
      <c r="BQ29" s="408"/>
      <c r="BR29" s="408"/>
      <c r="BS29" s="408"/>
      <c r="BT29" s="408"/>
      <c r="BU29" s="409"/>
      <c r="BV29" s="407">
        <v>63060</v>
      </c>
      <c r="BW29" s="408"/>
      <c r="BX29" s="408"/>
      <c r="BY29" s="408"/>
      <c r="BZ29" s="408"/>
      <c r="CA29" s="408"/>
      <c r="CB29" s="408"/>
      <c r="CC29" s="409"/>
      <c r="CD29" s="184"/>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5">
      <c r="A30" s="169"/>
      <c r="B30" s="579"/>
      <c r="C30" s="580"/>
      <c r="D30" s="581"/>
      <c r="E30" s="461"/>
      <c r="F30" s="462"/>
      <c r="G30" s="462"/>
      <c r="H30" s="462"/>
      <c r="I30" s="462"/>
      <c r="J30" s="462"/>
      <c r="K30" s="463"/>
      <c r="L30" s="571"/>
      <c r="M30" s="572"/>
      <c r="N30" s="572"/>
      <c r="O30" s="572"/>
      <c r="P30" s="573"/>
      <c r="Q30" s="571"/>
      <c r="R30" s="572"/>
      <c r="S30" s="572"/>
      <c r="T30" s="572"/>
      <c r="U30" s="572"/>
      <c r="V30" s="573"/>
      <c r="W30" s="574" t="s">
        <v>179</v>
      </c>
      <c r="X30" s="575"/>
      <c r="Y30" s="575"/>
      <c r="Z30" s="575"/>
      <c r="AA30" s="575"/>
      <c r="AB30" s="575"/>
      <c r="AC30" s="575"/>
      <c r="AD30" s="575"/>
      <c r="AE30" s="575"/>
      <c r="AF30" s="575"/>
      <c r="AG30" s="576"/>
      <c r="AH30" s="537">
        <v>98.4</v>
      </c>
      <c r="AI30" s="538"/>
      <c r="AJ30" s="538"/>
      <c r="AK30" s="538"/>
      <c r="AL30" s="538"/>
      <c r="AM30" s="538"/>
      <c r="AN30" s="538"/>
      <c r="AO30" s="538"/>
      <c r="AP30" s="538"/>
      <c r="AQ30" s="538"/>
      <c r="AR30" s="538"/>
      <c r="AS30" s="538"/>
      <c r="AT30" s="538"/>
      <c r="AU30" s="538"/>
      <c r="AV30" s="538"/>
      <c r="AW30" s="538"/>
      <c r="AX30" s="540"/>
      <c r="AY30" s="567"/>
      <c r="AZ30" s="568"/>
      <c r="BA30" s="568"/>
      <c r="BB30" s="569"/>
      <c r="BC30" s="526" t="s">
        <v>48</v>
      </c>
      <c r="BD30" s="527"/>
      <c r="BE30" s="527"/>
      <c r="BF30" s="527"/>
      <c r="BG30" s="527"/>
      <c r="BH30" s="527"/>
      <c r="BI30" s="527"/>
      <c r="BJ30" s="527"/>
      <c r="BK30" s="527"/>
      <c r="BL30" s="527"/>
      <c r="BM30" s="528"/>
      <c r="BN30" s="529">
        <v>1100783</v>
      </c>
      <c r="BO30" s="530"/>
      <c r="BP30" s="530"/>
      <c r="BQ30" s="530"/>
      <c r="BR30" s="530"/>
      <c r="BS30" s="530"/>
      <c r="BT30" s="530"/>
      <c r="BU30" s="531"/>
      <c r="BV30" s="529">
        <v>805449</v>
      </c>
      <c r="BW30" s="530"/>
      <c r="BX30" s="530"/>
      <c r="BY30" s="530"/>
      <c r="BZ30" s="530"/>
      <c r="CA30" s="530"/>
      <c r="CB30" s="530"/>
      <c r="CC30" s="531"/>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2">
      <c r="A31" s="169"/>
      <c r="B31" s="191"/>
      <c r="DI31" s="192"/>
    </row>
    <row r="32" spans="1:113" ht="13.5" customHeight="1" x14ac:dyDescent="0.2">
      <c r="A32" s="169"/>
      <c r="B32" s="193"/>
      <c r="C32" s="570" t="s">
        <v>180</v>
      </c>
      <c r="D32" s="570"/>
      <c r="E32" s="570"/>
      <c r="F32" s="570"/>
      <c r="G32" s="570"/>
      <c r="H32" s="570"/>
      <c r="I32" s="570"/>
      <c r="J32" s="570"/>
      <c r="K32" s="570"/>
      <c r="L32" s="570"/>
      <c r="M32" s="570"/>
      <c r="N32" s="570"/>
      <c r="O32" s="570"/>
      <c r="P32" s="570"/>
      <c r="Q32" s="570"/>
      <c r="R32" s="570"/>
      <c r="S32" s="570"/>
      <c r="U32" s="411" t="s">
        <v>181</v>
      </c>
      <c r="V32" s="411"/>
      <c r="W32" s="411"/>
      <c r="X32" s="411"/>
      <c r="Y32" s="411"/>
      <c r="Z32" s="411"/>
      <c r="AA32" s="411"/>
      <c r="AB32" s="411"/>
      <c r="AC32" s="411"/>
      <c r="AD32" s="411"/>
      <c r="AE32" s="411"/>
      <c r="AF32" s="411"/>
      <c r="AG32" s="411"/>
      <c r="AH32" s="411"/>
      <c r="AI32" s="411"/>
      <c r="AJ32" s="411"/>
      <c r="AK32" s="411"/>
      <c r="AM32" s="411" t="s">
        <v>182</v>
      </c>
      <c r="AN32" s="411"/>
      <c r="AO32" s="411"/>
      <c r="AP32" s="411"/>
      <c r="AQ32" s="411"/>
      <c r="AR32" s="411"/>
      <c r="AS32" s="411"/>
      <c r="AT32" s="411"/>
      <c r="AU32" s="411"/>
      <c r="AV32" s="411"/>
      <c r="AW32" s="411"/>
      <c r="AX32" s="411"/>
      <c r="AY32" s="411"/>
      <c r="AZ32" s="411"/>
      <c r="BA32" s="411"/>
      <c r="BB32" s="411"/>
      <c r="BC32" s="411"/>
      <c r="BE32" s="411" t="s">
        <v>183</v>
      </c>
      <c r="BF32" s="411"/>
      <c r="BG32" s="411"/>
      <c r="BH32" s="411"/>
      <c r="BI32" s="411"/>
      <c r="BJ32" s="411"/>
      <c r="BK32" s="411"/>
      <c r="BL32" s="411"/>
      <c r="BM32" s="411"/>
      <c r="BN32" s="411"/>
      <c r="BO32" s="411"/>
      <c r="BP32" s="411"/>
      <c r="BQ32" s="411"/>
      <c r="BR32" s="411"/>
      <c r="BS32" s="411"/>
      <c r="BT32" s="411"/>
      <c r="BU32" s="411"/>
      <c r="BW32" s="411" t="s">
        <v>184</v>
      </c>
      <c r="BX32" s="411"/>
      <c r="BY32" s="411"/>
      <c r="BZ32" s="411"/>
      <c r="CA32" s="411"/>
      <c r="CB32" s="411"/>
      <c r="CC32" s="411"/>
      <c r="CD32" s="411"/>
      <c r="CE32" s="411"/>
      <c r="CF32" s="411"/>
      <c r="CG32" s="411"/>
      <c r="CH32" s="411"/>
      <c r="CI32" s="411"/>
      <c r="CJ32" s="411"/>
      <c r="CK32" s="411"/>
      <c r="CL32" s="411"/>
      <c r="CM32" s="411"/>
      <c r="CO32" s="411" t="s">
        <v>185</v>
      </c>
      <c r="CP32" s="411"/>
      <c r="CQ32" s="411"/>
      <c r="CR32" s="411"/>
      <c r="CS32" s="411"/>
      <c r="CT32" s="411"/>
      <c r="CU32" s="411"/>
      <c r="CV32" s="411"/>
      <c r="CW32" s="411"/>
      <c r="CX32" s="411"/>
      <c r="CY32" s="411"/>
      <c r="CZ32" s="411"/>
      <c r="DA32" s="411"/>
      <c r="DB32" s="411"/>
      <c r="DC32" s="411"/>
      <c r="DD32" s="411"/>
      <c r="DE32" s="411"/>
      <c r="DI32" s="192"/>
    </row>
    <row r="33" spans="1:113" ht="13.5" customHeight="1" x14ac:dyDescent="0.2">
      <c r="A33" s="169"/>
      <c r="B33" s="193"/>
      <c r="C33" s="431" t="s">
        <v>186</v>
      </c>
      <c r="D33" s="431"/>
      <c r="E33" s="396" t="s">
        <v>187</v>
      </c>
      <c r="F33" s="396"/>
      <c r="G33" s="396"/>
      <c r="H33" s="396"/>
      <c r="I33" s="396"/>
      <c r="J33" s="396"/>
      <c r="K33" s="396"/>
      <c r="L33" s="396"/>
      <c r="M33" s="396"/>
      <c r="N33" s="396"/>
      <c r="O33" s="396"/>
      <c r="P33" s="396"/>
      <c r="Q33" s="396"/>
      <c r="R33" s="396"/>
      <c r="S33" s="396"/>
      <c r="T33" s="194"/>
      <c r="U33" s="431" t="s">
        <v>186</v>
      </c>
      <c r="V33" s="431"/>
      <c r="W33" s="396" t="s">
        <v>187</v>
      </c>
      <c r="X33" s="396"/>
      <c r="Y33" s="396"/>
      <c r="Z33" s="396"/>
      <c r="AA33" s="396"/>
      <c r="AB33" s="396"/>
      <c r="AC33" s="396"/>
      <c r="AD33" s="396"/>
      <c r="AE33" s="396"/>
      <c r="AF33" s="396"/>
      <c r="AG33" s="396"/>
      <c r="AH33" s="396"/>
      <c r="AI33" s="396"/>
      <c r="AJ33" s="396"/>
      <c r="AK33" s="396"/>
      <c r="AL33" s="194"/>
      <c r="AM33" s="431" t="s">
        <v>186</v>
      </c>
      <c r="AN33" s="431"/>
      <c r="AO33" s="396" t="s">
        <v>187</v>
      </c>
      <c r="AP33" s="396"/>
      <c r="AQ33" s="396"/>
      <c r="AR33" s="396"/>
      <c r="AS33" s="396"/>
      <c r="AT33" s="396"/>
      <c r="AU33" s="396"/>
      <c r="AV33" s="396"/>
      <c r="AW33" s="396"/>
      <c r="AX33" s="396"/>
      <c r="AY33" s="396"/>
      <c r="AZ33" s="396"/>
      <c r="BA33" s="396"/>
      <c r="BB33" s="396"/>
      <c r="BC33" s="396"/>
      <c r="BD33" s="195"/>
      <c r="BE33" s="396" t="s">
        <v>188</v>
      </c>
      <c r="BF33" s="396"/>
      <c r="BG33" s="396" t="s">
        <v>189</v>
      </c>
      <c r="BH33" s="396"/>
      <c r="BI33" s="396"/>
      <c r="BJ33" s="396"/>
      <c r="BK33" s="396"/>
      <c r="BL33" s="396"/>
      <c r="BM33" s="396"/>
      <c r="BN33" s="396"/>
      <c r="BO33" s="396"/>
      <c r="BP33" s="396"/>
      <c r="BQ33" s="396"/>
      <c r="BR33" s="396"/>
      <c r="BS33" s="396"/>
      <c r="BT33" s="396"/>
      <c r="BU33" s="396"/>
      <c r="BV33" s="195"/>
      <c r="BW33" s="431" t="s">
        <v>188</v>
      </c>
      <c r="BX33" s="431"/>
      <c r="BY33" s="396" t="s">
        <v>190</v>
      </c>
      <c r="BZ33" s="396"/>
      <c r="CA33" s="396"/>
      <c r="CB33" s="396"/>
      <c r="CC33" s="396"/>
      <c r="CD33" s="396"/>
      <c r="CE33" s="396"/>
      <c r="CF33" s="396"/>
      <c r="CG33" s="396"/>
      <c r="CH33" s="396"/>
      <c r="CI33" s="396"/>
      <c r="CJ33" s="396"/>
      <c r="CK33" s="396"/>
      <c r="CL33" s="396"/>
      <c r="CM33" s="396"/>
      <c r="CN33" s="194"/>
      <c r="CO33" s="431" t="s">
        <v>186</v>
      </c>
      <c r="CP33" s="431"/>
      <c r="CQ33" s="396" t="s">
        <v>191</v>
      </c>
      <c r="CR33" s="396"/>
      <c r="CS33" s="396"/>
      <c r="CT33" s="396"/>
      <c r="CU33" s="396"/>
      <c r="CV33" s="396"/>
      <c r="CW33" s="396"/>
      <c r="CX33" s="396"/>
      <c r="CY33" s="396"/>
      <c r="CZ33" s="396"/>
      <c r="DA33" s="396"/>
      <c r="DB33" s="396"/>
      <c r="DC33" s="396"/>
      <c r="DD33" s="396"/>
      <c r="DE33" s="396"/>
      <c r="DF33" s="194"/>
      <c r="DG33" s="596" t="s">
        <v>192</v>
      </c>
      <c r="DH33" s="596"/>
      <c r="DI33" s="196"/>
    </row>
    <row r="34" spans="1:113" ht="32.25" customHeight="1" x14ac:dyDescent="0.2">
      <c r="A34" s="169"/>
      <c r="B34" s="193"/>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69"/>
      <c r="U34" s="597">
        <f>IF(W34="","",MAX(C34:D43)+1)</f>
        <v>2</v>
      </c>
      <c r="V34" s="597"/>
      <c r="W34" s="598" t="str">
        <f>IF('各会計、関係団体の財政状況及び健全化判断比率'!B28="","",'各会計、関係団体の財政状況及び健全化判断比率'!B28)</f>
        <v>国民健康保険特別会計</v>
      </c>
      <c r="X34" s="598"/>
      <c r="Y34" s="598"/>
      <c r="Z34" s="598"/>
      <c r="AA34" s="598"/>
      <c r="AB34" s="598"/>
      <c r="AC34" s="598"/>
      <c r="AD34" s="598"/>
      <c r="AE34" s="598"/>
      <c r="AF34" s="598"/>
      <c r="AG34" s="598"/>
      <c r="AH34" s="598"/>
      <c r="AI34" s="598"/>
      <c r="AJ34" s="598"/>
      <c r="AK34" s="598"/>
      <c r="AL34" s="169"/>
      <c r="AM34" s="597">
        <f>IF(AO34="","",MAX(C34:D43,U34:V43)+1)</f>
        <v>5</v>
      </c>
      <c r="AN34" s="597"/>
      <c r="AO34" s="598" t="str">
        <f>IF('各会計、関係団体の財政状況及び健全化判断比率'!B31="","",'各会計、関係団体の財政状況及び健全化判断比率'!B31)</f>
        <v>水道事業会計</v>
      </c>
      <c r="AP34" s="598"/>
      <c r="AQ34" s="598"/>
      <c r="AR34" s="598"/>
      <c r="AS34" s="598"/>
      <c r="AT34" s="598"/>
      <c r="AU34" s="598"/>
      <c r="AV34" s="598"/>
      <c r="AW34" s="598"/>
      <c r="AX34" s="598"/>
      <c r="AY34" s="598"/>
      <c r="AZ34" s="598"/>
      <c r="BA34" s="598"/>
      <c r="BB34" s="598"/>
      <c r="BC34" s="598"/>
      <c r="BD34" s="169"/>
      <c r="BE34" s="597" t="str">
        <f>IF(BG34="","",MAX(C34:D43,U34:V43,AM34:AN43)+1)</f>
        <v/>
      </c>
      <c r="BF34" s="597"/>
      <c r="BG34" s="598"/>
      <c r="BH34" s="598"/>
      <c r="BI34" s="598"/>
      <c r="BJ34" s="598"/>
      <c r="BK34" s="598"/>
      <c r="BL34" s="598"/>
      <c r="BM34" s="598"/>
      <c r="BN34" s="598"/>
      <c r="BO34" s="598"/>
      <c r="BP34" s="598"/>
      <c r="BQ34" s="598"/>
      <c r="BR34" s="598"/>
      <c r="BS34" s="598"/>
      <c r="BT34" s="598"/>
      <c r="BU34" s="598"/>
      <c r="BV34" s="169"/>
      <c r="BW34" s="597">
        <f>IF(BY34="","",MAX(C34:D43,U34:V43,AM34:AN43,BE34:BF43)+1)</f>
        <v>7</v>
      </c>
      <c r="BX34" s="597"/>
      <c r="BY34" s="598" t="str">
        <f>IF('各会計、関係団体の財政状況及び健全化判断比率'!B68="","",'各会計、関係団体の財政状況及び健全化判断比率'!B68)</f>
        <v>和歌山県市町村総合事務組合</v>
      </c>
      <c r="BZ34" s="598"/>
      <c r="CA34" s="598"/>
      <c r="CB34" s="598"/>
      <c r="CC34" s="598"/>
      <c r="CD34" s="598"/>
      <c r="CE34" s="598"/>
      <c r="CF34" s="598"/>
      <c r="CG34" s="598"/>
      <c r="CH34" s="598"/>
      <c r="CI34" s="598"/>
      <c r="CJ34" s="598"/>
      <c r="CK34" s="598"/>
      <c r="CL34" s="598"/>
      <c r="CM34" s="598"/>
      <c r="CN34" s="169"/>
      <c r="CO34" s="597" t="str">
        <f>IF(CQ34="","",MAX(C34:D43,U34:V43,AM34:AN43,BE34:BF43,BW34:BX43)+1)</f>
        <v/>
      </c>
      <c r="CP34" s="597"/>
      <c r="CQ34" s="598" t="str">
        <f>IF('各会計、関係団体の財政状況及び健全化判断比率'!BS7="","",'各会計、関係団体の財政状況及び健全化判断比率'!BS7)</f>
        <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196"/>
    </row>
    <row r="35" spans="1:113" ht="32.25" customHeight="1" x14ac:dyDescent="0.2">
      <c r="A35" s="169"/>
      <c r="B35" s="193"/>
      <c r="C35" s="597" t="str">
        <f>IF(E35="","",C34+1)</f>
        <v/>
      </c>
      <c r="D35" s="597"/>
      <c r="E35" s="598" t="str">
        <f>IF('各会計、関係団体の財政状況及び健全化判断比率'!B8="","",'各会計、関係団体の財政状況及び健全化判断比率'!B8)</f>
        <v/>
      </c>
      <c r="F35" s="598"/>
      <c r="G35" s="598"/>
      <c r="H35" s="598"/>
      <c r="I35" s="598"/>
      <c r="J35" s="598"/>
      <c r="K35" s="598"/>
      <c r="L35" s="598"/>
      <c r="M35" s="598"/>
      <c r="N35" s="598"/>
      <c r="O35" s="598"/>
      <c r="P35" s="598"/>
      <c r="Q35" s="598"/>
      <c r="R35" s="598"/>
      <c r="S35" s="598"/>
      <c r="T35" s="169"/>
      <c r="U35" s="597">
        <f>IF(W35="","",U34+1)</f>
        <v>3</v>
      </c>
      <c r="V35" s="597"/>
      <c r="W35" s="598" t="str">
        <f>IF('各会計、関係団体の財政状況及び健全化判断比率'!B29="","",'各会計、関係団体の財政状況及び健全化判断比率'!B29)</f>
        <v>介護保険特別会計</v>
      </c>
      <c r="X35" s="598"/>
      <c r="Y35" s="598"/>
      <c r="Z35" s="598"/>
      <c r="AA35" s="598"/>
      <c r="AB35" s="598"/>
      <c r="AC35" s="598"/>
      <c r="AD35" s="598"/>
      <c r="AE35" s="598"/>
      <c r="AF35" s="598"/>
      <c r="AG35" s="598"/>
      <c r="AH35" s="598"/>
      <c r="AI35" s="598"/>
      <c r="AJ35" s="598"/>
      <c r="AK35" s="598"/>
      <c r="AL35" s="169"/>
      <c r="AM35" s="597">
        <f t="shared" ref="AM35:AM43" si="0">IF(AO35="","",AM34+1)</f>
        <v>6</v>
      </c>
      <c r="AN35" s="597"/>
      <c r="AO35" s="598" t="str">
        <f>IF('各会計、関係団体の財政状況及び健全化判断比率'!B32="","",'各会計、関係団体の財政状況及び健全化判断比率'!B32)</f>
        <v>下水道事業会計</v>
      </c>
      <c r="AP35" s="598"/>
      <c r="AQ35" s="598"/>
      <c r="AR35" s="598"/>
      <c r="AS35" s="598"/>
      <c r="AT35" s="598"/>
      <c r="AU35" s="598"/>
      <c r="AV35" s="598"/>
      <c r="AW35" s="598"/>
      <c r="AX35" s="598"/>
      <c r="AY35" s="598"/>
      <c r="AZ35" s="598"/>
      <c r="BA35" s="598"/>
      <c r="BB35" s="598"/>
      <c r="BC35" s="598"/>
      <c r="BD35" s="169"/>
      <c r="BE35" s="597" t="str">
        <f t="shared" ref="BE35:BE43" si="1">IF(BG35="","",BE34+1)</f>
        <v/>
      </c>
      <c r="BF35" s="597"/>
      <c r="BG35" s="598"/>
      <c r="BH35" s="598"/>
      <c r="BI35" s="598"/>
      <c r="BJ35" s="598"/>
      <c r="BK35" s="598"/>
      <c r="BL35" s="598"/>
      <c r="BM35" s="598"/>
      <c r="BN35" s="598"/>
      <c r="BO35" s="598"/>
      <c r="BP35" s="598"/>
      <c r="BQ35" s="598"/>
      <c r="BR35" s="598"/>
      <c r="BS35" s="598"/>
      <c r="BT35" s="598"/>
      <c r="BU35" s="598"/>
      <c r="BV35" s="169"/>
      <c r="BW35" s="597">
        <f t="shared" ref="BW35:BW43" si="2">IF(BY35="","",BW34+1)</f>
        <v>8</v>
      </c>
      <c r="BX35" s="597"/>
      <c r="BY35" s="598" t="str">
        <f>IF('各会計、関係団体の財政状況及び健全化判断比率'!B69="","",'各会計、関係団体の財政状況及び健全化判断比率'!B69)</f>
        <v>和歌山地方税回収機構</v>
      </c>
      <c r="BZ35" s="598"/>
      <c r="CA35" s="598"/>
      <c r="CB35" s="598"/>
      <c r="CC35" s="598"/>
      <c r="CD35" s="598"/>
      <c r="CE35" s="598"/>
      <c r="CF35" s="598"/>
      <c r="CG35" s="598"/>
      <c r="CH35" s="598"/>
      <c r="CI35" s="598"/>
      <c r="CJ35" s="598"/>
      <c r="CK35" s="598"/>
      <c r="CL35" s="598"/>
      <c r="CM35" s="598"/>
      <c r="CN35" s="169"/>
      <c r="CO35" s="597" t="str">
        <f t="shared" ref="CO35:CO43" si="3">IF(CQ35="","",CO34+1)</f>
        <v/>
      </c>
      <c r="CP35" s="597"/>
      <c r="CQ35" s="598" t="str">
        <f>IF('各会計、関係団体の財政状況及び健全化判断比率'!BS8="","",'各会計、関係団体の財政状況及び健全化判断比率'!BS8)</f>
        <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196"/>
    </row>
    <row r="36" spans="1:113" ht="32.25" customHeight="1" x14ac:dyDescent="0.2">
      <c r="A36" s="169"/>
      <c r="B36" s="193"/>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69"/>
      <c r="U36" s="597">
        <f t="shared" ref="U36:U43" si="4">IF(W36="","",U35+1)</f>
        <v>4</v>
      </c>
      <c r="V36" s="597"/>
      <c r="W36" s="598" t="str">
        <f>IF('各会計、関係団体の財政状況及び健全化判断比率'!B30="","",'各会計、関係団体の財政状況及び健全化判断比率'!B30)</f>
        <v>後期高齢者医療特別会計</v>
      </c>
      <c r="X36" s="598"/>
      <c r="Y36" s="598"/>
      <c r="Z36" s="598"/>
      <c r="AA36" s="598"/>
      <c r="AB36" s="598"/>
      <c r="AC36" s="598"/>
      <c r="AD36" s="598"/>
      <c r="AE36" s="598"/>
      <c r="AF36" s="598"/>
      <c r="AG36" s="598"/>
      <c r="AH36" s="598"/>
      <c r="AI36" s="598"/>
      <c r="AJ36" s="598"/>
      <c r="AK36" s="598"/>
      <c r="AL36" s="169"/>
      <c r="AM36" s="597" t="str">
        <f t="shared" si="0"/>
        <v/>
      </c>
      <c r="AN36" s="597"/>
      <c r="AO36" s="598"/>
      <c r="AP36" s="598"/>
      <c r="AQ36" s="598"/>
      <c r="AR36" s="598"/>
      <c r="AS36" s="598"/>
      <c r="AT36" s="598"/>
      <c r="AU36" s="598"/>
      <c r="AV36" s="598"/>
      <c r="AW36" s="598"/>
      <c r="AX36" s="598"/>
      <c r="AY36" s="598"/>
      <c r="AZ36" s="598"/>
      <c r="BA36" s="598"/>
      <c r="BB36" s="598"/>
      <c r="BC36" s="598"/>
      <c r="BD36" s="169"/>
      <c r="BE36" s="597" t="str">
        <f t="shared" si="1"/>
        <v/>
      </c>
      <c r="BF36" s="597"/>
      <c r="BG36" s="598"/>
      <c r="BH36" s="598"/>
      <c r="BI36" s="598"/>
      <c r="BJ36" s="598"/>
      <c r="BK36" s="598"/>
      <c r="BL36" s="598"/>
      <c r="BM36" s="598"/>
      <c r="BN36" s="598"/>
      <c r="BO36" s="598"/>
      <c r="BP36" s="598"/>
      <c r="BQ36" s="598"/>
      <c r="BR36" s="598"/>
      <c r="BS36" s="598"/>
      <c r="BT36" s="598"/>
      <c r="BU36" s="598"/>
      <c r="BV36" s="169"/>
      <c r="BW36" s="597">
        <f t="shared" si="2"/>
        <v>9</v>
      </c>
      <c r="BX36" s="597"/>
      <c r="BY36" s="598" t="str">
        <f>IF('各会計、関係団体の財政状況及び健全化判断比率'!B70="","",'各会計、関係団体の財政状況及び健全化判断比率'!B70)</f>
        <v>和歌山県後期高齢者医療広域連合（普通会計）</v>
      </c>
      <c r="BZ36" s="598"/>
      <c r="CA36" s="598"/>
      <c r="CB36" s="598"/>
      <c r="CC36" s="598"/>
      <c r="CD36" s="598"/>
      <c r="CE36" s="598"/>
      <c r="CF36" s="598"/>
      <c r="CG36" s="598"/>
      <c r="CH36" s="598"/>
      <c r="CI36" s="598"/>
      <c r="CJ36" s="598"/>
      <c r="CK36" s="598"/>
      <c r="CL36" s="598"/>
      <c r="CM36" s="598"/>
      <c r="CN36" s="169"/>
      <c r="CO36" s="597" t="str">
        <f t="shared" si="3"/>
        <v/>
      </c>
      <c r="CP36" s="597"/>
      <c r="CQ36" s="598" t="str">
        <f>IF('各会計、関係団体の財政状況及び健全化判断比率'!BS9="","",'各会計、関係団体の財政状況及び健全化判断比率'!BS9)</f>
        <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196"/>
    </row>
    <row r="37" spans="1:113" ht="32.25" customHeight="1" x14ac:dyDescent="0.2">
      <c r="A37" s="169"/>
      <c r="B37" s="193"/>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69"/>
      <c r="U37" s="597" t="str">
        <f t="shared" si="4"/>
        <v/>
      </c>
      <c r="V37" s="597"/>
      <c r="W37" s="598"/>
      <c r="X37" s="598"/>
      <c r="Y37" s="598"/>
      <c r="Z37" s="598"/>
      <c r="AA37" s="598"/>
      <c r="AB37" s="598"/>
      <c r="AC37" s="598"/>
      <c r="AD37" s="598"/>
      <c r="AE37" s="598"/>
      <c r="AF37" s="598"/>
      <c r="AG37" s="598"/>
      <c r="AH37" s="598"/>
      <c r="AI37" s="598"/>
      <c r="AJ37" s="598"/>
      <c r="AK37" s="598"/>
      <c r="AL37" s="169"/>
      <c r="AM37" s="597" t="str">
        <f t="shared" si="0"/>
        <v/>
      </c>
      <c r="AN37" s="597"/>
      <c r="AO37" s="598"/>
      <c r="AP37" s="598"/>
      <c r="AQ37" s="598"/>
      <c r="AR37" s="598"/>
      <c r="AS37" s="598"/>
      <c r="AT37" s="598"/>
      <c r="AU37" s="598"/>
      <c r="AV37" s="598"/>
      <c r="AW37" s="598"/>
      <c r="AX37" s="598"/>
      <c r="AY37" s="598"/>
      <c r="AZ37" s="598"/>
      <c r="BA37" s="598"/>
      <c r="BB37" s="598"/>
      <c r="BC37" s="598"/>
      <c r="BD37" s="169"/>
      <c r="BE37" s="597" t="str">
        <f t="shared" si="1"/>
        <v/>
      </c>
      <c r="BF37" s="597"/>
      <c r="BG37" s="598"/>
      <c r="BH37" s="598"/>
      <c r="BI37" s="598"/>
      <c r="BJ37" s="598"/>
      <c r="BK37" s="598"/>
      <c r="BL37" s="598"/>
      <c r="BM37" s="598"/>
      <c r="BN37" s="598"/>
      <c r="BO37" s="598"/>
      <c r="BP37" s="598"/>
      <c r="BQ37" s="598"/>
      <c r="BR37" s="598"/>
      <c r="BS37" s="598"/>
      <c r="BT37" s="598"/>
      <c r="BU37" s="598"/>
      <c r="BV37" s="169"/>
      <c r="BW37" s="597">
        <f t="shared" si="2"/>
        <v>10</v>
      </c>
      <c r="BX37" s="597"/>
      <c r="BY37" s="598" t="str">
        <f>IF('各会計、関係団体の財政状況及び健全化判断比率'!B71="","",'各会計、関係団体の財政状況及び健全化判断比率'!B71)</f>
        <v>和歌山県後期高齢者医療広域連合（特別会計）</v>
      </c>
      <c r="BZ37" s="598"/>
      <c r="CA37" s="598"/>
      <c r="CB37" s="598"/>
      <c r="CC37" s="598"/>
      <c r="CD37" s="598"/>
      <c r="CE37" s="598"/>
      <c r="CF37" s="598"/>
      <c r="CG37" s="598"/>
      <c r="CH37" s="598"/>
      <c r="CI37" s="598"/>
      <c r="CJ37" s="598"/>
      <c r="CK37" s="598"/>
      <c r="CL37" s="598"/>
      <c r="CM37" s="598"/>
      <c r="CN37" s="169"/>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196"/>
    </row>
    <row r="38" spans="1:113" ht="32.25" customHeight="1" x14ac:dyDescent="0.2">
      <c r="A38" s="169"/>
      <c r="B38" s="193"/>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69"/>
      <c r="U38" s="597" t="str">
        <f t="shared" si="4"/>
        <v/>
      </c>
      <c r="V38" s="597"/>
      <c r="W38" s="598"/>
      <c r="X38" s="598"/>
      <c r="Y38" s="598"/>
      <c r="Z38" s="598"/>
      <c r="AA38" s="598"/>
      <c r="AB38" s="598"/>
      <c r="AC38" s="598"/>
      <c r="AD38" s="598"/>
      <c r="AE38" s="598"/>
      <c r="AF38" s="598"/>
      <c r="AG38" s="598"/>
      <c r="AH38" s="598"/>
      <c r="AI38" s="598"/>
      <c r="AJ38" s="598"/>
      <c r="AK38" s="598"/>
      <c r="AL38" s="169"/>
      <c r="AM38" s="597" t="str">
        <f t="shared" si="0"/>
        <v/>
      </c>
      <c r="AN38" s="597"/>
      <c r="AO38" s="598"/>
      <c r="AP38" s="598"/>
      <c r="AQ38" s="598"/>
      <c r="AR38" s="598"/>
      <c r="AS38" s="598"/>
      <c r="AT38" s="598"/>
      <c r="AU38" s="598"/>
      <c r="AV38" s="598"/>
      <c r="AW38" s="598"/>
      <c r="AX38" s="598"/>
      <c r="AY38" s="598"/>
      <c r="AZ38" s="598"/>
      <c r="BA38" s="598"/>
      <c r="BB38" s="598"/>
      <c r="BC38" s="598"/>
      <c r="BD38" s="169"/>
      <c r="BE38" s="597" t="str">
        <f t="shared" si="1"/>
        <v/>
      </c>
      <c r="BF38" s="597"/>
      <c r="BG38" s="598"/>
      <c r="BH38" s="598"/>
      <c r="BI38" s="598"/>
      <c r="BJ38" s="598"/>
      <c r="BK38" s="598"/>
      <c r="BL38" s="598"/>
      <c r="BM38" s="598"/>
      <c r="BN38" s="598"/>
      <c r="BO38" s="598"/>
      <c r="BP38" s="598"/>
      <c r="BQ38" s="598"/>
      <c r="BR38" s="598"/>
      <c r="BS38" s="598"/>
      <c r="BT38" s="598"/>
      <c r="BU38" s="598"/>
      <c r="BV38" s="169"/>
      <c r="BW38" s="597">
        <f t="shared" si="2"/>
        <v>11</v>
      </c>
      <c r="BX38" s="597"/>
      <c r="BY38" s="598" t="str">
        <f>IF('各会計、関係団体の財政状況及び健全化判断比率'!B72="","",'各会計、関係団体の財政状況及び健全化判断比率'!B72)</f>
        <v>御坊広域行政事務組合</v>
      </c>
      <c r="BZ38" s="598"/>
      <c r="CA38" s="598"/>
      <c r="CB38" s="598"/>
      <c r="CC38" s="598"/>
      <c r="CD38" s="598"/>
      <c r="CE38" s="598"/>
      <c r="CF38" s="598"/>
      <c r="CG38" s="598"/>
      <c r="CH38" s="598"/>
      <c r="CI38" s="598"/>
      <c r="CJ38" s="598"/>
      <c r="CK38" s="598"/>
      <c r="CL38" s="598"/>
      <c r="CM38" s="598"/>
      <c r="CN38" s="169"/>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196"/>
    </row>
    <row r="39" spans="1:113" ht="32.25" customHeight="1" x14ac:dyDescent="0.2">
      <c r="A39" s="169"/>
      <c r="B39" s="193"/>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69"/>
      <c r="U39" s="597" t="str">
        <f t="shared" si="4"/>
        <v/>
      </c>
      <c r="V39" s="597"/>
      <c r="W39" s="598"/>
      <c r="X39" s="598"/>
      <c r="Y39" s="598"/>
      <c r="Z39" s="598"/>
      <c r="AA39" s="598"/>
      <c r="AB39" s="598"/>
      <c r="AC39" s="598"/>
      <c r="AD39" s="598"/>
      <c r="AE39" s="598"/>
      <c r="AF39" s="598"/>
      <c r="AG39" s="598"/>
      <c r="AH39" s="598"/>
      <c r="AI39" s="598"/>
      <c r="AJ39" s="598"/>
      <c r="AK39" s="598"/>
      <c r="AL39" s="169"/>
      <c r="AM39" s="597" t="str">
        <f t="shared" si="0"/>
        <v/>
      </c>
      <c r="AN39" s="597"/>
      <c r="AO39" s="598"/>
      <c r="AP39" s="598"/>
      <c r="AQ39" s="598"/>
      <c r="AR39" s="598"/>
      <c r="AS39" s="598"/>
      <c r="AT39" s="598"/>
      <c r="AU39" s="598"/>
      <c r="AV39" s="598"/>
      <c r="AW39" s="598"/>
      <c r="AX39" s="598"/>
      <c r="AY39" s="598"/>
      <c r="AZ39" s="598"/>
      <c r="BA39" s="598"/>
      <c r="BB39" s="598"/>
      <c r="BC39" s="598"/>
      <c r="BD39" s="169"/>
      <c r="BE39" s="597" t="str">
        <f t="shared" si="1"/>
        <v/>
      </c>
      <c r="BF39" s="597"/>
      <c r="BG39" s="598"/>
      <c r="BH39" s="598"/>
      <c r="BI39" s="598"/>
      <c r="BJ39" s="598"/>
      <c r="BK39" s="598"/>
      <c r="BL39" s="598"/>
      <c r="BM39" s="598"/>
      <c r="BN39" s="598"/>
      <c r="BO39" s="598"/>
      <c r="BP39" s="598"/>
      <c r="BQ39" s="598"/>
      <c r="BR39" s="598"/>
      <c r="BS39" s="598"/>
      <c r="BT39" s="598"/>
      <c r="BU39" s="598"/>
      <c r="BV39" s="169"/>
      <c r="BW39" s="597">
        <f t="shared" si="2"/>
        <v>12</v>
      </c>
      <c r="BX39" s="597"/>
      <c r="BY39" s="598" t="str">
        <f>IF('各会計、関係団体の財政状況及び健全化判断比率'!B73="","",'各会計、関係団体の財政状況及び健全化判断比率'!B73)</f>
        <v>御坊日高老人福祉施設事務組合（普通会計）</v>
      </c>
      <c r="BZ39" s="598"/>
      <c r="CA39" s="598"/>
      <c r="CB39" s="598"/>
      <c r="CC39" s="598"/>
      <c r="CD39" s="598"/>
      <c r="CE39" s="598"/>
      <c r="CF39" s="598"/>
      <c r="CG39" s="598"/>
      <c r="CH39" s="598"/>
      <c r="CI39" s="598"/>
      <c r="CJ39" s="598"/>
      <c r="CK39" s="598"/>
      <c r="CL39" s="598"/>
      <c r="CM39" s="598"/>
      <c r="CN39" s="169"/>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196"/>
    </row>
    <row r="40" spans="1:113" ht="32.25" customHeight="1" x14ac:dyDescent="0.2">
      <c r="A40" s="169"/>
      <c r="B40" s="193"/>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69"/>
      <c r="U40" s="597" t="str">
        <f t="shared" si="4"/>
        <v/>
      </c>
      <c r="V40" s="597"/>
      <c r="W40" s="598"/>
      <c r="X40" s="598"/>
      <c r="Y40" s="598"/>
      <c r="Z40" s="598"/>
      <c r="AA40" s="598"/>
      <c r="AB40" s="598"/>
      <c r="AC40" s="598"/>
      <c r="AD40" s="598"/>
      <c r="AE40" s="598"/>
      <c r="AF40" s="598"/>
      <c r="AG40" s="598"/>
      <c r="AH40" s="598"/>
      <c r="AI40" s="598"/>
      <c r="AJ40" s="598"/>
      <c r="AK40" s="598"/>
      <c r="AL40" s="169"/>
      <c r="AM40" s="597" t="str">
        <f t="shared" si="0"/>
        <v/>
      </c>
      <c r="AN40" s="597"/>
      <c r="AO40" s="598"/>
      <c r="AP40" s="598"/>
      <c r="AQ40" s="598"/>
      <c r="AR40" s="598"/>
      <c r="AS40" s="598"/>
      <c r="AT40" s="598"/>
      <c r="AU40" s="598"/>
      <c r="AV40" s="598"/>
      <c r="AW40" s="598"/>
      <c r="AX40" s="598"/>
      <c r="AY40" s="598"/>
      <c r="AZ40" s="598"/>
      <c r="BA40" s="598"/>
      <c r="BB40" s="598"/>
      <c r="BC40" s="598"/>
      <c r="BD40" s="169"/>
      <c r="BE40" s="597" t="str">
        <f t="shared" si="1"/>
        <v/>
      </c>
      <c r="BF40" s="597"/>
      <c r="BG40" s="598"/>
      <c r="BH40" s="598"/>
      <c r="BI40" s="598"/>
      <c r="BJ40" s="598"/>
      <c r="BK40" s="598"/>
      <c r="BL40" s="598"/>
      <c r="BM40" s="598"/>
      <c r="BN40" s="598"/>
      <c r="BO40" s="598"/>
      <c r="BP40" s="598"/>
      <c r="BQ40" s="598"/>
      <c r="BR40" s="598"/>
      <c r="BS40" s="598"/>
      <c r="BT40" s="598"/>
      <c r="BU40" s="598"/>
      <c r="BV40" s="169"/>
      <c r="BW40" s="597">
        <f t="shared" si="2"/>
        <v>13</v>
      </c>
      <c r="BX40" s="597"/>
      <c r="BY40" s="598" t="str">
        <f>IF('各会計、関係団体の財政状況及び健全化判断比率'!B74="","",'各会計、関係団体の財政状況及び健全化判断比率'!B74)</f>
        <v>御坊日高老人福祉施設事務組合（公営企業会計）</v>
      </c>
      <c r="BZ40" s="598"/>
      <c r="CA40" s="598"/>
      <c r="CB40" s="598"/>
      <c r="CC40" s="598"/>
      <c r="CD40" s="598"/>
      <c r="CE40" s="598"/>
      <c r="CF40" s="598"/>
      <c r="CG40" s="598"/>
      <c r="CH40" s="598"/>
      <c r="CI40" s="598"/>
      <c r="CJ40" s="598"/>
      <c r="CK40" s="598"/>
      <c r="CL40" s="598"/>
      <c r="CM40" s="598"/>
      <c r="CN40" s="169"/>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196"/>
    </row>
    <row r="41" spans="1:113" ht="32.25" customHeight="1" x14ac:dyDescent="0.2">
      <c r="A41" s="169"/>
      <c r="B41" s="193"/>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69"/>
      <c r="U41" s="597" t="str">
        <f t="shared" si="4"/>
        <v/>
      </c>
      <c r="V41" s="597"/>
      <c r="W41" s="598"/>
      <c r="X41" s="598"/>
      <c r="Y41" s="598"/>
      <c r="Z41" s="598"/>
      <c r="AA41" s="598"/>
      <c r="AB41" s="598"/>
      <c r="AC41" s="598"/>
      <c r="AD41" s="598"/>
      <c r="AE41" s="598"/>
      <c r="AF41" s="598"/>
      <c r="AG41" s="598"/>
      <c r="AH41" s="598"/>
      <c r="AI41" s="598"/>
      <c r="AJ41" s="598"/>
      <c r="AK41" s="598"/>
      <c r="AL41" s="169"/>
      <c r="AM41" s="597" t="str">
        <f t="shared" si="0"/>
        <v/>
      </c>
      <c r="AN41" s="597"/>
      <c r="AO41" s="598"/>
      <c r="AP41" s="598"/>
      <c r="AQ41" s="598"/>
      <c r="AR41" s="598"/>
      <c r="AS41" s="598"/>
      <c r="AT41" s="598"/>
      <c r="AU41" s="598"/>
      <c r="AV41" s="598"/>
      <c r="AW41" s="598"/>
      <c r="AX41" s="598"/>
      <c r="AY41" s="598"/>
      <c r="AZ41" s="598"/>
      <c r="BA41" s="598"/>
      <c r="BB41" s="598"/>
      <c r="BC41" s="598"/>
      <c r="BD41" s="169"/>
      <c r="BE41" s="597" t="str">
        <f t="shared" si="1"/>
        <v/>
      </c>
      <c r="BF41" s="597"/>
      <c r="BG41" s="598"/>
      <c r="BH41" s="598"/>
      <c r="BI41" s="598"/>
      <c r="BJ41" s="598"/>
      <c r="BK41" s="598"/>
      <c r="BL41" s="598"/>
      <c r="BM41" s="598"/>
      <c r="BN41" s="598"/>
      <c r="BO41" s="598"/>
      <c r="BP41" s="598"/>
      <c r="BQ41" s="598"/>
      <c r="BR41" s="598"/>
      <c r="BS41" s="598"/>
      <c r="BT41" s="598"/>
      <c r="BU41" s="598"/>
      <c r="BV41" s="169"/>
      <c r="BW41" s="597">
        <f t="shared" si="2"/>
        <v>14</v>
      </c>
      <c r="BX41" s="597"/>
      <c r="BY41" s="598" t="str">
        <f>IF('各会計、関係団体の財政状況及び健全化判断比率'!B75="","",'各会計、関係団体の財政状況及び健全化判断比率'!B75)</f>
        <v>日高広域消防事務組合</v>
      </c>
      <c r="BZ41" s="598"/>
      <c r="CA41" s="598"/>
      <c r="CB41" s="598"/>
      <c r="CC41" s="598"/>
      <c r="CD41" s="598"/>
      <c r="CE41" s="598"/>
      <c r="CF41" s="598"/>
      <c r="CG41" s="598"/>
      <c r="CH41" s="598"/>
      <c r="CI41" s="598"/>
      <c r="CJ41" s="598"/>
      <c r="CK41" s="598"/>
      <c r="CL41" s="598"/>
      <c r="CM41" s="598"/>
      <c r="CN41" s="169"/>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196"/>
    </row>
    <row r="42" spans="1:113" ht="32.25" customHeight="1" x14ac:dyDescent="0.2">
      <c r="B42" s="193"/>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69"/>
      <c r="U42" s="597" t="str">
        <f t="shared" si="4"/>
        <v/>
      </c>
      <c r="V42" s="597"/>
      <c r="W42" s="598"/>
      <c r="X42" s="598"/>
      <c r="Y42" s="598"/>
      <c r="Z42" s="598"/>
      <c r="AA42" s="598"/>
      <c r="AB42" s="598"/>
      <c r="AC42" s="598"/>
      <c r="AD42" s="598"/>
      <c r="AE42" s="598"/>
      <c r="AF42" s="598"/>
      <c r="AG42" s="598"/>
      <c r="AH42" s="598"/>
      <c r="AI42" s="598"/>
      <c r="AJ42" s="598"/>
      <c r="AK42" s="598"/>
      <c r="AL42" s="169"/>
      <c r="AM42" s="597" t="str">
        <f t="shared" si="0"/>
        <v/>
      </c>
      <c r="AN42" s="597"/>
      <c r="AO42" s="598"/>
      <c r="AP42" s="598"/>
      <c r="AQ42" s="598"/>
      <c r="AR42" s="598"/>
      <c r="AS42" s="598"/>
      <c r="AT42" s="598"/>
      <c r="AU42" s="598"/>
      <c r="AV42" s="598"/>
      <c r="AW42" s="598"/>
      <c r="AX42" s="598"/>
      <c r="AY42" s="598"/>
      <c r="AZ42" s="598"/>
      <c r="BA42" s="598"/>
      <c r="BB42" s="598"/>
      <c r="BC42" s="598"/>
      <c r="BD42" s="169"/>
      <c r="BE42" s="597" t="str">
        <f t="shared" si="1"/>
        <v/>
      </c>
      <c r="BF42" s="597"/>
      <c r="BG42" s="598"/>
      <c r="BH42" s="598"/>
      <c r="BI42" s="598"/>
      <c r="BJ42" s="598"/>
      <c r="BK42" s="598"/>
      <c r="BL42" s="598"/>
      <c r="BM42" s="598"/>
      <c r="BN42" s="598"/>
      <c r="BO42" s="598"/>
      <c r="BP42" s="598"/>
      <c r="BQ42" s="598"/>
      <c r="BR42" s="598"/>
      <c r="BS42" s="598"/>
      <c r="BT42" s="598"/>
      <c r="BU42" s="598"/>
      <c r="BV42" s="169"/>
      <c r="BW42" s="597">
        <f t="shared" si="2"/>
        <v>15</v>
      </c>
      <c r="BX42" s="597"/>
      <c r="BY42" s="598" t="str">
        <f>IF('各会計、関係団体の財政状況及び健全化判断比率'!B76="","",'各会計、関係団体の財政状況及び健全化判断比率'!B76)</f>
        <v>御坊市外五ヶ町病院経営事務組合</v>
      </c>
      <c r="BZ42" s="598"/>
      <c r="CA42" s="598"/>
      <c r="CB42" s="598"/>
      <c r="CC42" s="598"/>
      <c r="CD42" s="598"/>
      <c r="CE42" s="598"/>
      <c r="CF42" s="598"/>
      <c r="CG42" s="598"/>
      <c r="CH42" s="598"/>
      <c r="CI42" s="598"/>
      <c r="CJ42" s="598"/>
      <c r="CK42" s="598"/>
      <c r="CL42" s="598"/>
      <c r="CM42" s="598"/>
      <c r="CN42" s="169"/>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196"/>
    </row>
    <row r="43" spans="1:113" ht="32.25" customHeight="1" x14ac:dyDescent="0.2">
      <c r="B43" s="193"/>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69"/>
      <c r="U43" s="597" t="str">
        <f t="shared" si="4"/>
        <v/>
      </c>
      <c r="V43" s="597"/>
      <c r="W43" s="598"/>
      <c r="X43" s="598"/>
      <c r="Y43" s="598"/>
      <c r="Z43" s="598"/>
      <c r="AA43" s="598"/>
      <c r="AB43" s="598"/>
      <c r="AC43" s="598"/>
      <c r="AD43" s="598"/>
      <c r="AE43" s="598"/>
      <c r="AF43" s="598"/>
      <c r="AG43" s="598"/>
      <c r="AH43" s="598"/>
      <c r="AI43" s="598"/>
      <c r="AJ43" s="598"/>
      <c r="AK43" s="598"/>
      <c r="AL43" s="169"/>
      <c r="AM43" s="597" t="str">
        <f t="shared" si="0"/>
        <v/>
      </c>
      <c r="AN43" s="597"/>
      <c r="AO43" s="598"/>
      <c r="AP43" s="598"/>
      <c r="AQ43" s="598"/>
      <c r="AR43" s="598"/>
      <c r="AS43" s="598"/>
      <c r="AT43" s="598"/>
      <c r="AU43" s="598"/>
      <c r="AV43" s="598"/>
      <c r="AW43" s="598"/>
      <c r="AX43" s="598"/>
      <c r="AY43" s="598"/>
      <c r="AZ43" s="598"/>
      <c r="BA43" s="598"/>
      <c r="BB43" s="598"/>
      <c r="BC43" s="598"/>
      <c r="BD43" s="169"/>
      <c r="BE43" s="597" t="str">
        <f t="shared" si="1"/>
        <v/>
      </c>
      <c r="BF43" s="597"/>
      <c r="BG43" s="598"/>
      <c r="BH43" s="598"/>
      <c r="BI43" s="598"/>
      <c r="BJ43" s="598"/>
      <c r="BK43" s="598"/>
      <c r="BL43" s="598"/>
      <c r="BM43" s="598"/>
      <c r="BN43" s="598"/>
      <c r="BO43" s="598"/>
      <c r="BP43" s="598"/>
      <c r="BQ43" s="598"/>
      <c r="BR43" s="598"/>
      <c r="BS43" s="598"/>
      <c r="BT43" s="598"/>
      <c r="BU43" s="598"/>
      <c r="BV43" s="169"/>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69"/>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196"/>
    </row>
    <row r="44" spans="1:113" ht="13.5" customHeight="1" thickBot="1" x14ac:dyDescent="0.25">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2"/>
    <row r="46" spans="1:113" x14ac:dyDescent="0.2">
      <c r="B46" s="168" t="s">
        <v>193</v>
      </c>
      <c r="E46" s="600" t="s">
        <v>194</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2">
      <c r="E47" s="600" t="s">
        <v>195</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2">
      <c r="E48" s="600" t="s">
        <v>196</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2">
      <c r="E49" s="601" t="s">
        <v>197</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2">
      <c r="E50" s="600" t="s">
        <v>198</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2">
      <c r="E51" s="600" t="s">
        <v>199</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2">
      <c r="E52" s="600" t="s">
        <v>200</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2">
      <c r="E53" s="600" t="s">
        <v>201</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2"/>
    <row r="55" spans="5:113" x14ac:dyDescent="0.2"/>
    <row r="56" spans="5:113" x14ac:dyDescent="0.2"/>
  </sheetData>
  <sheetProtection algorithmName="SHA-512" hashValue="uIEU8PkroFYyvK0m8maxYWH8E7JnZyMBGZqW68nM6lD2eilA72iWIVyMtoK4d/tfFefd5LgNXVFeX8gagv00ug==" saltValue="Bf9NHBgp0+J7rMCvM604Gg=="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3"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A21" zoomScaleSheetLayoutView="100" workbookViewId="0">
      <selection activeCell="H63" sqref="H63"/>
    </sheetView>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524</v>
      </c>
      <c r="G33" s="29" t="s">
        <v>525</v>
      </c>
      <c r="H33" s="29" t="s">
        <v>526</v>
      </c>
      <c r="I33" s="29" t="s">
        <v>527</v>
      </c>
      <c r="J33" s="30" t="s">
        <v>528</v>
      </c>
      <c r="K33" s="22"/>
      <c r="L33" s="22"/>
      <c r="M33" s="22"/>
      <c r="N33" s="22"/>
      <c r="O33" s="22"/>
      <c r="P33" s="22"/>
    </row>
    <row r="34" spans="1:16" ht="39" customHeight="1" x14ac:dyDescent="0.2">
      <c r="A34" s="22"/>
      <c r="B34" s="31"/>
      <c r="C34" s="1151" t="s">
        <v>529</v>
      </c>
      <c r="D34" s="1151"/>
      <c r="E34" s="1152"/>
      <c r="F34" s="32">
        <v>8.43</v>
      </c>
      <c r="G34" s="33">
        <v>12.92</v>
      </c>
      <c r="H34" s="33">
        <v>6.89</v>
      </c>
      <c r="I34" s="33">
        <v>11.24</v>
      </c>
      <c r="J34" s="34">
        <v>10.65</v>
      </c>
      <c r="K34" s="22"/>
      <c r="L34" s="22"/>
      <c r="M34" s="22"/>
      <c r="N34" s="22"/>
      <c r="O34" s="22"/>
      <c r="P34" s="22"/>
    </row>
    <row r="35" spans="1:16" ht="39" customHeight="1" x14ac:dyDescent="0.2">
      <c r="A35" s="22"/>
      <c r="B35" s="35"/>
      <c r="C35" s="1145" t="s">
        <v>530</v>
      </c>
      <c r="D35" s="1146"/>
      <c r="E35" s="1147"/>
      <c r="F35" s="36">
        <v>9.3800000000000008</v>
      </c>
      <c r="G35" s="37">
        <v>8.9</v>
      </c>
      <c r="H35" s="37">
        <v>8.84</v>
      </c>
      <c r="I35" s="37">
        <v>9.5399999999999991</v>
      </c>
      <c r="J35" s="38">
        <v>9.85</v>
      </c>
      <c r="K35" s="22"/>
      <c r="L35" s="22"/>
      <c r="M35" s="22"/>
      <c r="N35" s="22"/>
      <c r="O35" s="22"/>
      <c r="P35" s="22"/>
    </row>
    <row r="36" spans="1:16" ht="39" customHeight="1" x14ac:dyDescent="0.2">
      <c r="A36" s="22"/>
      <c r="B36" s="35"/>
      <c r="C36" s="1145" t="s">
        <v>531</v>
      </c>
      <c r="D36" s="1146"/>
      <c r="E36" s="1147"/>
      <c r="F36" s="36">
        <v>2.06</v>
      </c>
      <c r="G36" s="37">
        <v>1.66</v>
      </c>
      <c r="H36" s="37">
        <v>1.45</v>
      </c>
      <c r="I36" s="37">
        <v>1.06</v>
      </c>
      <c r="J36" s="38">
        <v>1.61</v>
      </c>
      <c r="K36" s="22"/>
      <c r="L36" s="22"/>
      <c r="M36" s="22"/>
      <c r="N36" s="22"/>
      <c r="O36" s="22"/>
      <c r="P36" s="22"/>
    </row>
    <row r="37" spans="1:16" ht="39" customHeight="1" x14ac:dyDescent="0.2">
      <c r="A37" s="22"/>
      <c r="B37" s="35"/>
      <c r="C37" s="1145" t="s">
        <v>532</v>
      </c>
      <c r="D37" s="1146"/>
      <c r="E37" s="1147"/>
      <c r="F37" s="36">
        <v>0.56999999999999995</v>
      </c>
      <c r="G37" s="37">
        <v>0.43</v>
      </c>
      <c r="H37" s="37">
        <v>0.91</v>
      </c>
      <c r="I37" s="37">
        <v>1.29</v>
      </c>
      <c r="J37" s="38">
        <v>0.68</v>
      </c>
      <c r="K37" s="22"/>
      <c r="L37" s="22"/>
      <c r="M37" s="22"/>
      <c r="N37" s="22"/>
      <c r="O37" s="22"/>
      <c r="P37" s="22"/>
    </row>
    <row r="38" spans="1:16" ht="39" customHeight="1" x14ac:dyDescent="0.2">
      <c r="A38" s="22"/>
      <c r="B38" s="35"/>
      <c r="C38" s="1145" t="s">
        <v>533</v>
      </c>
      <c r="D38" s="1146"/>
      <c r="E38" s="1147"/>
      <c r="F38" s="36" t="s">
        <v>486</v>
      </c>
      <c r="G38" s="37" t="s">
        <v>486</v>
      </c>
      <c r="H38" s="37">
        <v>0.28000000000000003</v>
      </c>
      <c r="I38" s="37">
        <v>0.31</v>
      </c>
      <c r="J38" s="38">
        <v>0.27</v>
      </c>
      <c r="K38" s="22"/>
      <c r="L38" s="22"/>
      <c r="M38" s="22"/>
      <c r="N38" s="22"/>
      <c r="O38" s="22"/>
      <c r="P38" s="22"/>
    </row>
    <row r="39" spans="1:16" ht="39" customHeight="1" x14ac:dyDescent="0.2">
      <c r="A39" s="22"/>
      <c r="B39" s="35"/>
      <c r="C39" s="1145" t="s">
        <v>534</v>
      </c>
      <c r="D39" s="1146"/>
      <c r="E39" s="1147"/>
      <c r="F39" s="36">
        <v>0.06</v>
      </c>
      <c r="G39" s="37">
        <v>0.1</v>
      </c>
      <c r="H39" s="37">
        <v>0.48</v>
      </c>
      <c r="I39" s="37">
        <v>7.0000000000000007E-2</v>
      </c>
      <c r="J39" s="38">
        <v>0.1</v>
      </c>
      <c r="K39" s="22"/>
      <c r="L39" s="22"/>
      <c r="M39" s="22"/>
      <c r="N39" s="22"/>
      <c r="O39" s="22"/>
      <c r="P39" s="22"/>
    </row>
    <row r="40" spans="1:16" ht="39" customHeight="1" x14ac:dyDescent="0.2">
      <c r="A40" s="22"/>
      <c r="B40" s="35"/>
      <c r="C40" s="1145"/>
      <c r="D40" s="1146"/>
      <c r="E40" s="1147"/>
      <c r="F40" s="36"/>
      <c r="G40" s="37"/>
      <c r="H40" s="37"/>
      <c r="I40" s="37"/>
      <c r="J40" s="38"/>
      <c r="K40" s="22"/>
      <c r="L40" s="22"/>
      <c r="M40" s="22"/>
      <c r="N40" s="22"/>
      <c r="O40" s="22"/>
      <c r="P40" s="22"/>
    </row>
    <row r="41" spans="1:16" ht="39" customHeight="1" x14ac:dyDescent="0.2">
      <c r="A41" s="22"/>
      <c r="B41" s="35"/>
      <c r="C41" s="1145"/>
      <c r="D41" s="1146"/>
      <c r="E41" s="1147"/>
      <c r="F41" s="36"/>
      <c r="G41" s="37"/>
      <c r="H41" s="37"/>
      <c r="I41" s="37"/>
      <c r="J41" s="38"/>
      <c r="K41" s="22"/>
      <c r="L41" s="22"/>
      <c r="M41" s="22"/>
      <c r="N41" s="22"/>
      <c r="O41" s="22"/>
      <c r="P41" s="22"/>
    </row>
    <row r="42" spans="1:16" ht="39" customHeight="1" x14ac:dyDescent="0.2">
      <c r="A42" s="22"/>
      <c r="B42" s="39"/>
      <c r="C42" s="1145" t="s">
        <v>535</v>
      </c>
      <c r="D42" s="1146"/>
      <c r="E42" s="1147"/>
      <c r="F42" s="36" t="s">
        <v>486</v>
      </c>
      <c r="G42" s="37" t="s">
        <v>486</v>
      </c>
      <c r="H42" s="37" t="s">
        <v>486</v>
      </c>
      <c r="I42" s="37" t="s">
        <v>486</v>
      </c>
      <c r="J42" s="38" t="s">
        <v>486</v>
      </c>
      <c r="K42" s="22"/>
      <c r="L42" s="22"/>
      <c r="M42" s="22"/>
      <c r="N42" s="22"/>
      <c r="O42" s="22"/>
      <c r="P42" s="22"/>
    </row>
    <row r="43" spans="1:16" ht="39" customHeight="1" thickBot="1" x14ac:dyDescent="0.25">
      <c r="A43" s="22"/>
      <c r="B43" s="40"/>
      <c r="C43" s="1148" t="s">
        <v>536</v>
      </c>
      <c r="D43" s="1149"/>
      <c r="E43" s="1150"/>
      <c r="F43" s="41">
        <v>0</v>
      </c>
      <c r="G43" s="42">
        <v>0</v>
      </c>
      <c r="H43" s="42" t="s">
        <v>486</v>
      </c>
      <c r="I43" s="42" t="s">
        <v>486</v>
      </c>
      <c r="J43" s="43" t="s">
        <v>486</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FGCvUs7Gw3zK59oUenSjojX4TBEQTCX4gnyOPT/5uQGwvoD4w36HPt1coSbxgBomvi6bfK+RplauFzoE4mLXlw==" saltValue="WyItlQcdUeopwHA/JCKvl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8"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topLeftCell="A36" zoomScale="75" zoomScaleNormal="75" zoomScaleSheetLayoutView="55" workbookViewId="0">
      <selection activeCell="H63" sqref="H63"/>
    </sheetView>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5">
      <c r="A44" s="48"/>
      <c r="B44" s="51" t="s">
        <v>8</v>
      </c>
      <c r="C44" s="52"/>
      <c r="D44" s="52"/>
      <c r="E44" s="53"/>
      <c r="F44" s="53"/>
      <c r="G44" s="53"/>
      <c r="H44" s="53"/>
      <c r="I44" s="53"/>
      <c r="J44" s="54" t="s">
        <v>2</v>
      </c>
      <c r="K44" s="55" t="s">
        <v>524</v>
      </c>
      <c r="L44" s="56" t="s">
        <v>525</v>
      </c>
      <c r="M44" s="56" t="s">
        <v>526</v>
      </c>
      <c r="N44" s="56" t="s">
        <v>527</v>
      </c>
      <c r="O44" s="57" t="s">
        <v>528</v>
      </c>
      <c r="P44" s="48"/>
      <c r="Q44" s="48"/>
      <c r="R44" s="48"/>
      <c r="S44" s="48"/>
      <c r="T44" s="48"/>
      <c r="U44" s="48"/>
    </row>
    <row r="45" spans="1:21" ht="30.75" customHeight="1" x14ac:dyDescent="0.2">
      <c r="A45" s="48"/>
      <c r="B45" s="1153" t="s">
        <v>9</v>
      </c>
      <c r="C45" s="1154"/>
      <c r="D45" s="58"/>
      <c r="E45" s="1159" t="s">
        <v>10</v>
      </c>
      <c r="F45" s="1159"/>
      <c r="G45" s="1159"/>
      <c r="H45" s="1159"/>
      <c r="I45" s="1159"/>
      <c r="J45" s="1160"/>
      <c r="K45" s="59">
        <v>320</v>
      </c>
      <c r="L45" s="60">
        <v>320</v>
      </c>
      <c r="M45" s="60">
        <v>304</v>
      </c>
      <c r="N45" s="60">
        <v>329</v>
      </c>
      <c r="O45" s="61">
        <v>328</v>
      </c>
      <c r="P45" s="48"/>
      <c r="Q45" s="48"/>
      <c r="R45" s="48"/>
      <c r="S45" s="48"/>
      <c r="T45" s="48"/>
      <c r="U45" s="48"/>
    </row>
    <row r="46" spans="1:21" ht="30.75" customHeight="1" x14ac:dyDescent="0.2">
      <c r="A46" s="48"/>
      <c r="B46" s="1155"/>
      <c r="C46" s="1156"/>
      <c r="D46" s="62"/>
      <c r="E46" s="1161" t="s">
        <v>11</v>
      </c>
      <c r="F46" s="1161"/>
      <c r="G46" s="1161"/>
      <c r="H46" s="1161"/>
      <c r="I46" s="1161"/>
      <c r="J46" s="1162"/>
      <c r="K46" s="63" t="s">
        <v>486</v>
      </c>
      <c r="L46" s="64" t="s">
        <v>486</v>
      </c>
      <c r="M46" s="64" t="s">
        <v>486</v>
      </c>
      <c r="N46" s="64" t="s">
        <v>486</v>
      </c>
      <c r="O46" s="65" t="s">
        <v>486</v>
      </c>
      <c r="P46" s="48"/>
      <c r="Q46" s="48"/>
      <c r="R46" s="48"/>
      <c r="S46" s="48"/>
      <c r="T46" s="48"/>
      <c r="U46" s="48"/>
    </row>
    <row r="47" spans="1:21" ht="30.75" customHeight="1" x14ac:dyDescent="0.2">
      <c r="A47" s="48"/>
      <c r="B47" s="1155"/>
      <c r="C47" s="1156"/>
      <c r="D47" s="62"/>
      <c r="E47" s="1161" t="s">
        <v>12</v>
      </c>
      <c r="F47" s="1161"/>
      <c r="G47" s="1161"/>
      <c r="H47" s="1161"/>
      <c r="I47" s="1161"/>
      <c r="J47" s="1162"/>
      <c r="K47" s="63" t="s">
        <v>486</v>
      </c>
      <c r="L47" s="64" t="s">
        <v>486</v>
      </c>
      <c r="M47" s="64" t="s">
        <v>486</v>
      </c>
      <c r="N47" s="64" t="s">
        <v>486</v>
      </c>
      <c r="O47" s="65" t="s">
        <v>486</v>
      </c>
      <c r="P47" s="48"/>
      <c r="Q47" s="48"/>
      <c r="R47" s="48"/>
      <c r="S47" s="48"/>
      <c r="T47" s="48"/>
      <c r="U47" s="48"/>
    </row>
    <row r="48" spans="1:21" ht="30.75" customHeight="1" x14ac:dyDescent="0.2">
      <c r="A48" s="48"/>
      <c r="B48" s="1155"/>
      <c r="C48" s="1156"/>
      <c r="D48" s="62"/>
      <c r="E48" s="1161" t="s">
        <v>13</v>
      </c>
      <c r="F48" s="1161"/>
      <c r="G48" s="1161"/>
      <c r="H48" s="1161"/>
      <c r="I48" s="1161"/>
      <c r="J48" s="1162"/>
      <c r="K48" s="63">
        <v>82</v>
      </c>
      <c r="L48" s="64">
        <v>90</v>
      </c>
      <c r="M48" s="64">
        <v>59</v>
      </c>
      <c r="N48" s="64">
        <v>53</v>
      </c>
      <c r="O48" s="65">
        <v>52</v>
      </c>
      <c r="P48" s="48"/>
      <c r="Q48" s="48"/>
      <c r="R48" s="48"/>
      <c r="S48" s="48"/>
      <c r="T48" s="48"/>
      <c r="U48" s="48"/>
    </row>
    <row r="49" spans="1:21" ht="30.75" customHeight="1" x14ac:dyDescent="0.2">
      <c r="A49" s="48"/>
      <c r="B49" s="1155"/>
      <c r="C49" s="1156"/>
      <c r="D49" s="62"/>
      <c r="E49" s="1161" t="s">
        <v>14</v>
      </c>
      <c r="F49" s="1161"/>
      <c r="G49" s="1161"/>
      <c r="H49" s="1161"/>
      <c r="I49" s="1161"/>
      <c r="J49" s="1162"/>
      <c r="K49" s="63">
        <v>52</v>
      </c>
      <c r="L49" s="64">
        <v>36</v>
      </c>
      <c r="M49" s="64">
        <v>39</v>
      </c>
      <c r="N49" s="64">
        <v>56</v>
      </c>
      <c r="O49" s="65">
        <v>68</v>
      </c>
      <c r="P49" s="48"/>
      <c r="Q49" s="48"/>
      <c r="R49" s="48"/>
      <c r="S49" s="48"/>
      <c r="T49" s="48"/>
      <c r="U49" s="48"/>
    </row>
    <row r="50" spans="1:21" ht="30.75" customHeight="1" x14ac:dyDescent="0.2">
      <c r="A50" s="48"/>
      <c r="B50" s="1155"/>
      <c r="C50" s="1156"/>
      <c r="D50" s="62"/>
      <c r="E50" s="1161" t="s">
        <v>15</v>
      </c>
      <c r="F50" s="1161"/>
      <c r="G50" s="1161"/>
      <c r="H50" s="1161"/>
      <c r="I50" s="1161"/>
      <c r="J50" s="1162"/>
      <c r="K50" s="63" t="s">
        <v>486</v>
      </c>
      <c r="L50" s="64" t="s">
        <v>486</v>
      </c>
      <c r="M50" s="64" t="s">
        <v>486</v>
      </c>
      <c r="N50" s="64" t="s">
        <v>486</v>
      </c>
      <c r="O50" s="65" t="s">
        <v>486</v>
      </c>
      <c r="P50" s="48"/>
      <c r="Q50" s="48"/>
      <c r="R50" s="48"/>
      <c r="S50" s="48"/>
      <c r="T50" s="48"/>
      <c r="U50" s="48"/>
    </row>
    <row r="51" spans="1:21" ht="30.75" customHeight="1" x14ac:dyDescent="0.2">
      <c r="A51" s="48"/>
      <c r="B51" s="1157"/>
      <c r="C51" s="1158"/>
      <c r="D51" s="66"/>
      <c r="E51" s="1161" t="s">
        <v>16</v>
      </c>
      <c r="F51" s="1161"/>
      <c r="G51" s="1161"/>
      <c r="H51" s="1161"/>
      <c r="I51" s="1161"/>
      <c r="J51" s="1162"/>
      <c r="K51" s="63" t="s">
        <v>486</v>
      </c>
      <c r="L51" s="64" t="s">
        <v>486</v>
      </c>
      <c r="M51" s="64" t="s">
        <v>486</v>
      </c>
      <c r="N51" s="64" t="s">
        <v>486</v>
      </c>
      <c r="O51" s="65" t="s">
        <v>486</v>
      </c>
      <c r="P51" s="48"/>
      <c r="Q51" s="48"/>
      <c r="R51" s="48"/>
      <c r="S51" s="48"/>
      <c r="T51" s="48"/>
      <c r="U51" s="48"/>
    </row>
    <row r="52" spans="1:21" ht="30.75" customHeight="1" x14ac:dyDescent="0.2">
      <c r="A52" s="48"/>
      <c r="B52" s="1163" t="s">
        <v>17</v>
      </c>
      <c r="C52" s="1164"/>
      <c r="D52" s="66"/>
      <c r="E52" s="1161" t="s">
        <v>18</v>
      </c>
      <c r="F52" s="1161"/>
      <c r="G52" s="1161"/>
      <c r="H52" s="1161"/>
      <c r="I52" s="1161"/>
      <c r="J52" s="1162"/>
      <c r="K52" s="63">
        <v>302</v>
      </c>
      <c r="L52" s="64">
        <v>290</v>
      </c>
      <c r="M52" s="64">
        <v>282</v>
      </c>
      <c r="N52" s="64">
        <v>267</v>
      </c>
      <c r="O52" s="65">
        <v>268</v>
      </c>
      <c r="P52" s="48"/>
      <c r="Q52" s="48"/>
      <c r="R52" s="48"/>
      <c r="S52" s="48"/>
      <c r="T52" s="48"/>
      <c r="U52" s="48"/>
    </row>
    <row r="53" spans="1:21" ht="30.75" customHeight="1" thickBot="1" x14ac:dyDescent="0.25">
      <c r="A53" s="48"/>
      <c r="B53" s="1165" t="s">
        <v>19</v>
      </c>
      <c r="C53" s="1166"/>
      <c r="D53" s="67"/>
      <c r="E53" s="1167" t="s">
        <v>20</v>
      </c>
      <c r="F53" s="1167"/>
      <c r="G53" s="1167"/>
      <c r="H53" s="1167"/>
      <c r="I53" s="1167"/>
      <c r="J53" s="1168"/>
      <c r="K53" s="68">
        <v>152</v>
      </c>
      <c r="L53" s="69">
        <v>156</v>
      </c>
      <c r="M53" s="69">
        <v>120</v>
      </c>
      <c r="N53" s="69">
        <v>171</v>
      </c>
      <c r="O53" s="70">
        <v>180</v>
      </c>
      <c r="P53" s="48"/>
      <c r="Q53" s="48"/>
      <c r="R53" s="48"/>
      <c r="S53" s="48"/>
      <c r="T53" s="48"/>
      <c r="U53" s="48"/>
    </row>
    <row r="54" spans="1:21" ht="24" customHeight="1" x14ac:dyDescent="0.2">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5">
      <c r="A57" s="48"/>
      <c r="B57" s="76"/>
      <c r="C57" s="77"/>
      <c r="D57" s="77"/>
      <c r="E57" s="78"/>
      <c r="F57" s="78"/>
      <c r="G57" s="78"/>
      <c r="H57" s="78"/>
      <c r="I57" s="78"/>
      <c r="J57" s="79" t="s">
        <v>2</v>
      </c>
      <c r="K57" s="80" t="s">
        <v>537</v>
      </c>
      <c r="L57" s="81" t="s">
        <v>538</v>
      </c>
      <c r="M57" s="81" t="s">
        <v>539</v>
      </c>
      <c r="N57" s="81" t="s">
        <v>540</v>
      </c>
      <c r="O57" s="82" t="s">
        <v>541</v>
      </c>
      <c r="P57" s="48"/>
      <c r="Q57" s="48"/>
      <c r="R57" s="48"/>
      <c r="S57" s="48"/>
      <c r="T57" s="48"/>
      <c r="U57" s="48"/>
    </row>
    <row r="58" spans="1:21" ht="31.5" customHeight="1" x14ac:dyDescent="0.2">
      <c r="B58" s="1169" t="s">
        <v>24</v>
      </c>
      <c r="C58" s="1170"/>
      <c r="D58" s="1175" t="s">
        <v>25</v>
      </c>
      <c r="E58" s="1176"/>
      <c r="F58" s="1176"/>
      <c r="G58" s="1176"/>
      <c r="H58" s="1176"/>
      <c r="I58" s="1176"/>
      <c r="J58" s="1177"/>
      <c r="K58" s="83"/>
      <c r="L58" s="84"/>
      <c r="M58" s="84"/>
      <c r="N58" s="84"/>
      <c r="O58" s="85"/>
    </row>
    <row r="59" spans="1:21" ht="31.5" customHeight="1" x14ac:dyDescent="0.2">
      <c r="B59" s="1171"/>
      <c r="C59" s="1172"/>
      <c r="D59" s="1178" t="s">
        <v>26</v>
      </c>
      <c r="E59" s="1179"/>
      <c r="F59" s="1179"/>
      <c r="G59" s="1179"/>
      <c r="H59" s="1179"/>
      <c r="I59" s="1179"/>
      <c r="J59" s="1180"/>
      <c r="K59" s="86"/>
      <c r="L59" s="87"/>
      <c r="M59" s="87"/>
      <c r="N59" s="87"/>
      <c r="O59" s="88"/>
    </row>
    <row r="60" spans="1:21" ht="31.5" customHeight="1" thickBot="1" x14ac:dyDescent="0.25">
      <c r="B60" s="1173"/>
      <c r="C60" s="1174"/>
      <c r="D60" s="1181" t="s">
        <v>27</v>
      </c>
      <c r="E60" s="1182"/>
      <c r="F60" s="1182"/>
      <c r="G60" s="1182"/>
      <c r="H60" s="1182"/>
      <c r="I60" s="1182"/>
      <c r="J60" s="1183"/>
      <c r="K60" s="89"/>
      <c r="L60" s="90"/>
      <c r="M60" s="90"/>
      <c r="N60" s="90"/>
      <c r="O60" s="91"/>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xFgilUvlhx1kxsxLLUp+3DoMLU+PR7b6Qa7QC7BEwATcnksjGpTyZWZRwxYeLuejUazN0W8JGY3Bn7pLLJyP4A==" saltValue="8CZ04M8/AgPo+2ws1/G4tA=="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E35" zoomScaleSheetLayoutView="100" workbookViewId="0">
      <selection activeCell="H63" sqref="H63"/>
    </sheetView>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25">
      <c r="B40" s="98" t="s">
        <v>8</v>
      </c>
      <c r="C40" s="99"/>
      <c r="D40" s="99"/>
      <c r="E40" s="100"/>
      <c r="F40" s="100"/>
      <c r="G40" s="100"/>
      <c r="H40" s="101" t="s">
        <v>2</v>
      </c>
      <c r="I40" s="102" t="s">
        <v>524</v>
      </c>
      <c r="J40" s="103" t="s">
        <v>525</v>
      </c>
      <c r="K40" s="103" t="s">
        <v>526</v>
      </c>
      <c r="L40" s="103" t="s">
        <v>527</v>
      </c>
      <c r="M40" s="104" t="s">
        <v>528</v>
      </c>
    </row>
    <row r="41" spans="2:13" ht="27.75" customHeight="1" x14ac:dyDescent="0.2">
      <c r="B41" s="1184" t="s">
        <v>30</v>
      </c>
      <c r="C41" s="1185"/>
      <c r="D41" s="105"/>
      <c r="E41" s="1190" t="s">
        <v>31</v>
      </c>
      <c r="F41" s="1190"/>
      <c r="G41" s="1190"/>
      <c r="H41" s="1191"/>
      <c r="I41" s="343">
        <v>3717</v>
      </c>
      <c r="J41" s="344">
        <v>3589</v>
      </c>
      <c r="K41" s="344">
        <v>3597</v>
      </c>
      <c r="L41" s="344">
        <v>3403</v>
      </c>
      <c r="M41" s="345">
        <v>3258</v>
      </c>
    </row>
    <row r="42" spans="2:13" ht="27.75" customHeight="1" x14ac:dyDescent="0.2">
      <c r="B42" s="1186"/>
      <c r="C42" s="1187"/>
      <c r="D42" s="106"/>
      <c r="E42" s="1192" t="s">
        <v>32</v>
      </c>
      <c r="F42" s="1192"/>
      <c r="G42" s="1192"/>
      <c r="H42" s="1193"/>
      <c r="I42" s="346" t="s">
        <v>486</v>
      </c>
      <c r="J42" s="347" t="s">
        <v>486</v>
      </c>
      <c r="K42" s="347" t="s">
        <v>486</v>
      </c>
      <c r="L42" s="347" t="s">
        <v>486</v>
      </c>
      <c r="M42" s="348" t="s">
        <v>486</v>
      </c>
    </row>
    <row r="43" spans="2:13" ht="27.75" customHeight="1" x14ac:dyDescent="0.2">
      <c r="B43" s="1186"/>
      <c r="C43" s="1187"/>
      <c r="D43" s="106"/>
      <c r="E43" s="1192" t="s">
        <v>33</v>
      </c>
      <c r="F43" s="1192"/>
      <c r="G43" s="1192"/>
      <c r="H43" s="1193"/>
      <c r="I43" s="346">
        <v>1132</v>
      </c>
      <c r="J43" s="347">
        <v>1089</v>
      </c>
      <c r="K43" s="347">
        <v>915</v>
      </c>
      <c r="L43" s="347">
        <v>729</v>
      </c>
      <c r="M43" s="348">
        <v>543</v>
      </c>
    </row>
    <row r="44" spans="2:13" ht="27.75" customHeight="1" x14ac:dyDescent="0.2">
      <c r="B44" s="1186"/>
      <c r="C44" s="1187"/>
      <c r="D44" s="106"/>
      <c r="E44" s="1192" t="s">
        <v>34</v>
      </c>
      <c r="F44" s="1192"/>
      <c r="G44" s="1192"/>
      <c r="H44" s="1193"/>
      <c r="I44" s="346">
        <v>538</v>
      </c>
      <c r="J44" s="347">
        <v>735</v>
      </c>
      <c r="K44" s="347">
        <v>790</v>
      </c>
      <c r="L44" s="347">
        <v>825</v>
      </c>
      <c r="M44" s="348">
        <v>829</v>
      </c>
    </row>
    <row r="45" spans="2:13" ht="27.75" customHeight="1" x14ac:dyDescent="0.2">
      <c r="B45" s="1186"/>
      <c r="C45" s="1187"/>
      <c r="D45" s="106"/>
      <c r="E45" s="1192" t="s">
        <v>35</v>
      </c>
      <c r="F45" s="1192"/>
      <c r="G45" s="1192"/>
      <c r="H45" s="1193"/>
      <c r="I45" s="346">
        <v>540</v>
      </c>
      <c r="J45" s="347">
        <v>504</v>
      </c>
      <c r="K45" s="347">
        <v>470</v>
      </c>
      <c r="L45" s="347">
        <v>469</v>
      </c>
      <c r="M45" s="348">
        <v>463</v>
      </c>
    </row>
    <row r="46" spans="2:13" ht="27.75" customHeight="1" x14ac:dyDescent="0.2">
      <c r="B46" s="1186"/>
      <c r="C46" s="1187"/>
      <c r="D46" s="107"/>
      <c r="E46" s="1192" t="s">
        <v>36</v>
      </c>
      <c r="F46" s="1192"/>
      <c r="G46" s="1192"/>
      <c r="H46" s="1193"/>
      <c r="I46" s="346" t="s">
        <v>486</v>
      </c>
      <c r="J46" s="347" t="s">
        <v>486</v>
      </c>
      <c r="K46" s="347" t="s">
        <v>486</v>
      </c>
      <c r="L46" s="347" t="s">
        <v>486</v>
      </c>
      <c r="M46" s="348" t="s">
        <v>486</v>
      </c>
    </row>
    <row r="47" spans="2:13" ht="27.75" customHeight="1" x14ac:dyDescent="0.2">
      <c r="B47" s="1186"/>
      <c r="C47" s="1187"/>
      <c r="D47" s="108"/>
      <c r="E47" s="1194" t="s">
        <v>37</v>
      </c>
      <c r="F47" s="1195"/>
      <c r="G47" s="1195"/>
      <c r="H47" s="1196"/>
      <c r="I47" s="346" t="s">
        <v>486</v>
      </c>
      <c r="J47" s="347" t="s">
        <v>486</v>
      </c>
      <c r="K47" s="347" t="s">
        <v>486</v>
      </c>
      <c r="L47" s="347" t="s">
        <v>486</v>
      </c>
      <c r="M47" s="348" t="s">
        <v>486</v>
      </c>
    </row>
    <row r="48" spans="2:13" ht="27.75" customHeight="1" x14ac:dyDescent="0.2">
      <c r="B48" s="1186"/>
      <c r="C48" s="1187"/>
      <c r="D48" s="106"/>
      <c r="E48" s="1192" t="s">
        <v>38</v>
      </c>
      <c r="F48" s="1192"/>
      <c r="G48" s="1192"/>
      <c r="H48" s="1193"/>
      <c r="I48" s="346" t="s">
        <v>486</v>
      </c>
      <c r="J48" s="347" t="s">
        <v>486</v>
      </c>
      <c r="K48" s="347" t="s">
        <v>486</v>
      </c>
      <c r="L48" s="347" t="s">
        <v>486</v>
      </c>
      <c r="M48" s="348" t="s">
        <v>486</v>
      </c>
    </row>
    <row r="49" spans="2:13" ht="27.75" customHeight="1" x14ac:dyDescent="0.2">
      <c r="B49" s="1188"/>
      <c r="C49" s="1189"/>
      <c r="D49" s="106"/>
      <c r="E49" s="1192" t="s">
        <v>39</v>
      </c>
      <c r="F49" s="1192"/>
      <c r="G49" s="1192"/>
      <c r="H49" s="1193"/>
      <c r="I49" s="346" t="s">
        <v>486</v>
      </c>
      <c r="J49" s="347" t="s">
        <v>486</v>
      </c>
      <c r="K49" s="347" t="s">
        <v>486</v>
      </c>
      <c r="L49" s="347" t="s">
        <v>486</v>
      </c>
      <c r="M49" s="348" t="s">
        <v>486</v>
      </c>
    </row>
    <row r="50" spans="2:13" ht="27.75" customHeight="1" x14ac:dyDescent="0.2">
      <c r="B50" s="1197" t="s">
        <v>40</v>
      </c>
      <c r="C50" s="1198"/>
      <c r="D50" s="109"/>
      <c r="E50" s="1192" t="s">
        <v>41</v>
      </c>
      <c r="F50" s="1192"/>
      <c r="G50" s="1192"/>
      <c r="H50" s="1193"/>
      <c r="I50" s="346">
        <v>1780</v>
      </c>
      <c r="J50" s="347">
        <v>2139</v>
      </c>
      <c r="K50" s="347">
        <v>2682</v>
      </c>
      <c r="L50" s="347">
        <v>2969</v>
      </c>
      <c r="M50" s="348">
        <v>3494</v>
      </c>
    </row>
    <row r="51" spans="2:13" ht="27.75" customHeight="1" x14ac:dyDescent="0.2">
      <c r="B51" s="1186"/>
      <c r="C51" s="1187"/>
      <c r="D51" s="106"/>
      <c r="E51" s="1192" t="s">
        <v>42</v>
      </c>
      <c r="F51" s="1192"/>
      <c r="G51" s="1192"/>
      <c r="H51" s="1193"/>
      <c r="I51" s="346">
        <v>11</v>
      </c>
      <c r="J51" s="347">
        <v>4</v>
      </c>
      <c r="K51" s="347" t="s">
        <v>486</v>
      </c>
      <c r="L51" s="347" t="s">
        <v>486</v>
      </c>
      <c r="M51" s="348" t="s">
        <v>486</v>
      </c>
    </row>
    <row r="52" spans="2:13" ht="27.75" customHeight="1" x14ac:dyDescent="0.2">
      <c r="B52" s="1188"/>
      <c r="C52" s="1189"/>
      <c r="D52" s="106"/>
      <c r="E52" s="1192" t="s">
        <v>43</v>
      </c>
      <c r="F52" s="1192"/>
      <c r="G52" s="1192"/>
      <c r="H52" s="1193"/>
      <c r="I52" s="346">
        <v>3353</v>
      </c>
      <c r="J52" s="347">
        <v>3292</v>
      </c>
      <c r="K52" s="347">
        <v>3211</v>
      </c>
      <c r="L52" s="347">
        <v>3107</v>
      </c>
      <c r="M52" s="348">
        <v>2986</v>
      </c>
    </row>
    <row r="53" spans="2:13" ht="27.75" customHeight="1" thickBot="1" x14ac:dyDescent="0.25">
      <c r="B53" s="1199" t="s">
        <v>19</v>
      </c>
      <c r="C53" s="1200"/>
      <c r="D53" s="110"/>
      <c r="E53" s="1201" t="s">
        <v>44</v>
      </c>
      <c r="F53" s="1201"/>
      <c r="G53" s="1201"/>
      <c r="H53" s="1202"/>
      <c r="I53" s="349">
        <v>783</v>
      </c>
      <c r="J53" s="350">
        <v>483</v>
      </c>
      <c r="K53" s="350">
        <v>-120</v>
      </c>
      <c r="L53" s="350">
        <v>-649</v>
      </c>
      <c r="M53" s="351">
        <v>-1386</v>
      </c>
    </row>
    <row r="54" spans="2:13" ht="27.75" customHeight="1" x14ac:dyDescent="0.2">
      <c r="B54" s="111"/>
      <c r="C54" s="112"/>
      <c r="D54" s="112"/>
      <c r="E54" s="113"/>
      <c r="F54" s="113"/>
      <c r="G54" s="113"/>
      <c r="H54" s="113"/>
      <c r="I54" s="114"/>
      <c r="J54" s="114"/>
      <c r="K54" s="114"/>
      <c r="L54" s="114"/>
      <c r="M54" s="114"/>
    </row>
    <row r="55" spans="2:13" ht="13.2" x14ac:dyDescent="0.2"/>
  </sheetData>
  <sheetProtection algorithmName="SHA-512" hashValue="yyAP6W5Fxw9X7AqptdGF1m07CxgNIK7gGJeWCl2G52YVwVy5qDzlm90mfum+4XOyUULchlsWqJ/biN/BQuINtw==" saltValue="Nx2mv8WzN3TdjATevlN8g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topLeftCell="H58" zoomScaleNormal="100" zoomScaleSheetLayoutView="100" workbookViewId="0">
      <selection activeCell="H63" sqref="H63"/>
    </sheetView>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45</v>
      </c>
    </row>
    <row r="54" spans="2:8" ht="29.25" customHeight="1" thickBot="1" x14ac:dyDescent="0.3">
      <c r="B54" s="116" t="s">
        <v>1</v>
      </c>
      <c r="C54" s="117"/>
      <c r="D54" s="117"/>
      <c r="E54" s="118" t="s">
        <v>2</v>
      </c>
      <c r="F54" s="119" t="s">
        <v>526</v>
      </c>
      <c r="G54" s="119" t="s">
        <v>527</v>
      </c>
      <c r="H54" s="120" t="s">
        <v>528</v>
      </c>
    </row>
    <row r="55" spans="2:8" ht="52.5" customHeight="1" x14ac:dyDescent="0.2">
      <c r="B55" s="121"/>
      <c r="C55" s="1211" t="s">
        <v>46</v>
      </c>
      <c r="D55" s="1211"/>
      <c r="E55" s="1212"/>
      <c r="F55" s="352">
        <v>1949</v>
      </c>
      <c r="G55" s="352">
        <v>2031</v>
      </c>
      <c r="H55" s="353">
        <v>2263</v>
      </c>
    </row>
    <row r="56" spans="2:8" ht="52.5" customHeight="1" x14ac:dyDescent="0.2">
      <c r="B56" s="122"/>
      <c r="C56" s="1213" t="s">
        <v>47</v>
      </c>
      <c r="D56" s="1213"/>
      <c r="E56" s="1214"/>
      <c r="F56" s="354">
        <v>52</v>
      </c>
      <c r="G56" s="354">
        <v>63</v>
      </c>
      <c r="H56" s="355">
        <v>71</v>
      </c>
    </row>
    <row r="57" spans="2:8" ht="53.25" customHeight="1" x14ac:dyDescent="0.2">
      <c r="B57" s="122"/>
      <c r="C57" s="1215" t="s">
        <v>48</v>
      </c>
      <c r="D57" s="1215"/>
      <c r="E57" s="1216"/>
      <c r="F57" s="356">
        <v>611</v>
      </c>
      <c r="G57" s="356">
        <v>805</v>
      </c>
      <c r="H57" s="357">
        <v>1101</v>
      </c>
    </row>
    <row r="58" spans="2:8" ht="45.75" customHeight="1" x14ac:dyDescent="0.2">
      <c r="B58" s="123"/>
      <c r="C58" s="1203" t="s">
        <v>553</v>
      </c>
      <c r="D58" s="1204"/>
      <c r="E58" s="1205"/>
      <c r="F58" s="358">
        <v>500</v>
      </c>
      <c r="G58" s="358">
        <v>700</v>
      </c>
      <c r="H58" s="359">
        <v>1001</v>
      </c>
    </row>
    <row r="59" spans="2:8" ht="45.75" customHeight="1" x14ac:dyDescent="0.2">
      <c r="B59" s="123"/>
      <c r="C59" s="1203" t="s">
        <v>554</v>
      </c>
      <c r="D59" s="1204"/>
      <c r="E59" s="1205"/>
      <c r="F59" s="358">
        <v>64</v>
      </c>
      <c r="G59" s="358">
        <v>64</v>
      </c>
      <c r="H59" s="359">
        <v>64</v>
      </c>
    </row>
    <row r="60" spans="2:8" ht="45.75" customHeight="1" x14ac:dyDescent="0.2">
      <c r="B60" s="123"/>
      <c r="C60" s="1203" t="s">
        <v>555</v>
      </c>
      <c r="D60" s="1204"/>
      <c r="E60" s="1205"/>
      <c r="F60" s="358">
        <v>13</v>
      </c>
      <c r="G60" s="358">
        <v>14</v>
      </c>
      <c r="H60" s="359">
        <v>15</v>
      </c>
    </row>
    <row r="61" spans="2:8" ht="45.75" customHeight="1" x14ac:dyDescent="0.2">
      <c r="B61" s="123"/>
      <c r="C61" s="1203" t="s">
        <v>556</v>
      </c>
      <c r="D61" s="1204"/>
      <c r="E61" s="1205"/>
      <c r="F61" s="358">
        <v>10</v>
      </c>
      <c r="G61" s="358">
        <v>10</v>
      </c>
      <c r="H61" s="359">
        <v>10</v>
      </c>
    </row>
    <row r="62" spans="2:8" ht="45.75" customHeight="1" thickBot="1" x14ac:dyDescent="0.25">
      <c r="B62" s="124"/>
      <c r="C62" s="1206" t="s">
        <v>557</v>
      </c>
      <c r="D62" s="1207"/>
      <c r="E62" s="1208"/>
      <c r="F62" s="360">
        <v>1</v>
      </c>
      <c r="G62" s="360">
        <v>6</v>
      </c>
      <c r="H62" s="361">
        <v>8</v>
      </c>
    </row>
    <row r="63" spans="2:8" ht="52.5" customHeight="1" thickBot="1" x14ac:dyDescent="0.25">
      <c r="B63" s="125"/>
      <c r="C63" s="1209" t="s">
        <v>49</v>
      </c>
      <c r="D63" s="1209"/>
      <c r="E63" s="1210"/>
      <c r="F63" s="362">
        <v>2612</v>
      </c>
      <c r="G63" s="362">
        <v>2899</v>
      </c>
      <c r="H63" s="363">
        <v>3435</v>
      </c>
    </row>
    <row r="64" spans="2:8" ht="13.2" x14ac:dyDescent="0.2"/>
  </sheetData>
  <sheetProtection algorithmName="SHA-512" hashValue="iEjmD3dDaGccIp7WASgrUGyNxJVlPzcP63GLSkFZDDJ2vd3CuF+g9BawIWZqEYhngzDXoER+BogLHSIhRFBPCg==" saltValue="osKE8CedGNlmq15ZcuVDb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2" customWidth="1"/>
    <col min="2" max="8" width="13.33203125" style="132" customWidth="1"/>
    <col min="9" max="16384" width="11.109375" style="132"/>
  </cols>
  <sheetData>
    <row r="1" spans="1:8" x14ac:dyDescent="0.2">
      <c r="A1" s="126"/>
      <c r="B1" s="127"/>
      <c r="C1" s="128"/>
      <c r="D1" s="129"/>
      <c r="E1" s="130"/>
      <c r="F1" s="130"/>
      <c r="G1" s="130"/>
      <c r="H1" s="131"/>
    </row>
    <row r="2" spans="1:8" x14ac:dyDescent="0.2">
      <c r="A2" s="133"/>
      <c r="B2" s="134"/>
      <c r="C2" s="135"/>
      <c r="D2" s="136" t="s">
        <v>50</v>
      </c>
      <c r="E2" s="137"/>
      <c r="F2" s="138" t="s">
        <v>523</v>
      </c>
      <c r="G2" s="139"/>
      <c r="H2" s="140"/>
    </row>
    <row r="3" spans="1:8" x14ac:dyDescent="0.2">
      <c r="A3" s="136" t="s">
        <v>516</v>
      </c>
      <c r="B3" s="141"/>
      <c r="C3" s="142"/>
      <c r="D3" s="143">
        <v>123436</v>
      </c>
      <c r="E3" s="144"/>
      <c r="F3" s="145">
        <v>125391</v>
      </c>
      <c r="G3" s="146"/>
      <c r="H3" s="147"/>
    </row>
    <row r="4" spans="1:8" x14ac:dyDescent="0.2">
      <c r="A4" s="148"/>
      <c r="B4" s="149"/>
      <c r="C4" s="150"/>
      <c r="D4" s="151">
        <v>71996</v>
      </c>
      <c r="E4" s="152"/>
      <c r="F4" s="153">
        <v>68516</v>
      </c>
      <c r="G4" s="154"/>
      <c r="H4" s="155"/>
    </row>
    <row r="5" spans="1:8" x14ac:dyDescent="0.2">
      <c r="A5" s="136" t="s">
        <v>518</v>
      </c>
      <c r="B5" s="141"/>
      <c r="C5" s="142"/>
      <c r="D5" s="143">
        <v>63173</v>
      </c>
      <c r="E5" s="144"/>
      <c r="F5" s="145">
        <v>138402</v>
      </c>
      <c r="G5" s="146"/>
      <c r="H5" s="147"/>
    </row>
    <row r="6" spans="1:8" x14ac:dyDescent="0.2">
      <c r="A6" s="148"/>
      <c r="B6" s="149"/>
      <c r="C6" s="150"/>
      <c r="D6" s="151">
        <v>31428</v>
      </c>
      <c r="E6" s="152"/>
      <c r="F6" s="153">
        <v>70652</v>
      </c>
      <c r="G6" s="154"/>
      <c r="H6" s="155"/>
    </row>
    <row r="7" spans="1:8" x14ac:dyDescent="0.2">
      <c r="A7" s="136" t="s">
        <v>519</v>
      </c>
      <c r="B7" s="141"/>
      <c r="C7" s="142"/>
      <c r="D7" s="143">
        <v>112068</v>
      </c>
      <c r="E7" s="144"/>
      <c r="F7" s="145">
        <v>146367</v>
      </c>
      <c r="G7" s="146"/>
      <c r="H7" s="147"/>
    </row>
    <row r="8" spans="1:8" x14ac:dyDescent="0.2">
      <c r="A8" s="148"/>
      <c r="B8" s="149"/>
      <c r="C8" s="150"/>
      <c r="D8" s="151">
        <v>53106</v>
      </c>
      <c r="E8" s="152"/>
      <c r="F8" s="153">
        <v>79441</v>
      </c>
      <c r="G8" s="154"/>
      <c r="H8" s="155"/>
    </row>
    <row r="9" spans="1:8" x14ac:dyDescent="0.2">
      <c r="A9" s="136" t="s">
        <v>520</v>
      </c>
      <c r="B9" s="141"/>
      <c r="C9" s="142"/>
      <c r="D9" s="143">
        <v>53259</v>
      </c>
      <c r="E9" s="144"/>
      <c r="F9" s="145">
        <v>165181</v>
      </c>
      <c r="G9" s="146"/>
      <c r="H9" s="147"/>
    </row>
    <row r="10" spans="1:8" x14ac:dyDescent="0.2">
      <c r="A10" s="148"/>
      <c r="B10" s="149"/>
      <c r="C10" s="150"/>
      <c r="D10" s="151">
        <v>45477</v>
      </c>
      <c r="E10" s="152"/>
      <c r="F10" s="153">
        <v>82246</v>
      </c>
      <c r="G10" s="154"/>
      <c r="H10" s="155"/>
    </row>
    <row r="11" spans="1:8" x14ac:dyDescent="0.2">
      <c r="A11" s="136" t="s">
        <v>521</v>
      </c>
      <c r="B11" s="141"/>
      <c r="C11" s="142"/>
      <c r="D11" s="143">
        <v>63961</v>
      </c>
      <c r="E11" s="144"/>
      <c r="F11" s="145">
        <v>166234</v>
      </c>
      <c r="G11" s="146"/>
      <c r="H11" s="147"/>
    </row>
    <row r="12" spans="1:8" x14ac:dyDescent="0.2">
      <c r="A12" s="148"/>
      <c r="B12" s="149"/>
      <c r="C12" s="156"/>
      <c r="D12" s="151">
        <v>54538</v>
      </c>
      <c r="E12" s="152"/>
      <c r="F12" s="153">
        <v>89789</v>
      </c>
      <c r="G12" s="154"/>
      <c r="H12" s="155"/>
    </row>
    <row r="13" spans="1:8" x14ac:dyDescent="0.2">
      <c r="A13" s="136"/>
      <c r="B13" s="141"/>
      <c r="C13" s="157"/>
      <c r="D13" s="158">
        <v>83179</v>
      </c>
      <c r="E13" s="159"/>
      <c r="F13" s="160">
        <v>148315</v>
      </c>
      <c r="G13" s="161"/>
      <c r="H13" s="147"/>
    </row>
    <row r="14" spans="1:8" x14ac:dyDescent="0.2">
      <c r="A14" s="148"/>
      <c r="B14" s="149"/>
      <c r="C14" s="150"/>
      <c r="D14" s="151">
        <v>51309</v>
      </c>
      <c r="E14" s="152"/>
      <c r="F14" s="153">
        <v>78129</v>
      </c>
      <c r="G14" s="154"/>
      <c r="H14" s="155"/>
    </row>
    <row r="17" spans="1:11" x14ac:dyDescent="0.2">
      <c r="A17" s="132" t="s">
        <v>51</v>
      </c>
    </row>
    <row r="18" spans="1:11" x14ac:dyDescent="0.2">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2">
      <c r="A19" s="162" t="s">
        <v>52</v>
      </c>
      <c r="B19" s="162">
        <f>ROUND(VALUE(SUBSTITUTE(実質収支比率等に係る経年分析!F$48,"▲","-")),2)</f>
        <v>8.43</v>
      </c>
      <c r="C19" s="162">
        <f>ROUND(VALUE(SUBSTITUTE(実質収支比率等に係る経年分析!G$48,"▲","-")),2)</f>
        <v>12.92</v>
      </c>
      <c r="D19" s="162">
        <f>ROUND(VALUE(SUBSTITUTE(実質収支比率等に係る経年分析!H$48,"▲","-")),2)</f>
        <v>6.89</v>
      </c>
      <c r="E19" s="162">
        <f>ROUND(VALUE(SUBSTITUTE(実質収支比率等に係る経年分析!I$48,"▲","-")),2)</f>
        <v>11.25</v>
      </c>
      <c r="F19" s="162">
        <f>ROUND(VALUE(SUBSTITUTE(実質収支比率等に係る経年分析!J$48,"▲","-")),2)</f>
        <v>10.65</v>
      </c>
    </row>
    <row r="20" spans="1:11" x14ac:dyDescent="0.2">
      <c r="A20" s="162" t="s">
        <v>53</v>
      </c>
      <c r="B20" s="162">
        <f>ROUND(VALUE(SUBSTITUTE(実質収支比率等に係る経年分析!F$47,"▲","-")),2)</f>
        <v>61.88</v>
      </c>
      <c r="C20" s="162">
        <f>ROUND(VALUE(SUBSTITUTE(実質収支比率等に係る経年分析!G$47,"▲","-")),2)</f>
        <v>63.27</v>
      </c>
      <c r="D20" s="162">
        <f>ROUND(VALUE(SUBSTITUTE(実質収支比率等に係る経年分析!H$47,"▲","-")),2)</f>
        <v>76.5</v>
      </c>
      <c r="E20" s="162">
        <f>ROUND(VALUE(SUBSTITUTE(実質収支比率等に係る経年分析!I$47,"▲","-")),2)</f>
        <v>79.459999999999994</v>
      </c>
      <c r="F20" s="162">
        <f>ROUND(VALUE(SUBSTITUTE(実質収支比率等に係る経年分析!J$47,"▲","-")),2)</f>
        <v>87.05</v>
      </c>
    </row>
    <row r="21" spans="1:11" x14ac:dyDescent="0.2">
      <c r="A21" s="162" t="s">
        <v>54</v>
      </c>
      <c r="B21" s="162">
        <f>IF(ISNUMBER(VALUE(SUBSTITUTE(実質収支比率等に係る経年分析!F$49,"▲","-"))),ROUND(VALUE(SUBSTITUTE(実質収支比率等に係る経年分析!F$49,"▲","-")),2),NA())</f>
        <v>15.8</v>
      </c>
      <c r="C21" s="162">
        <f>IF(ISNUMBER(VALUE(SUBSTITUTE(実質収支比率等に係る経年分析!G$49,"▲","-"))),ROUND(VALUE(SUBSTITUTE(実質収支比率等に係る経年分析!G$49,"▲","-")),2),NA())</f>
        <v>11.39</v>
      </c>
      <c r="D21" s="162">
        <f>IF(ISNUMBER(VALUE(SUBSTITUTE(実質収支比率等に係る経年分析!H$49,"▲","-"))),ROUND(VALUE(SUBSTITUTE(実質収支比率等に係る経年分析!H$49,"▲","-")),2),NA())</f>
        <v>5.55</v>
      </c>
      <c r="E21" s="162">
        <f>IF(ISNUMBER(VALUE(SUBSTITUTE(実質収支比率等に係る経年分析!I$49,"▲","-"))),ROUND(VALUE(SUBSTITUTE(実質収支比率等に係る経年分析!I$49,"▲","-")),2),NA())</f>
        <v>7.58</v>
      </c>
      <c r="F21" s="162">
        <f>IF(ISNUMBER(VALUE(SUBSTITUTE(実質収支比率等に係る経年分析!J$49,"▲","-"))),ROUND(VALUE(SUBSTITUTE(実質収支比率等に係る経年分析!J$49,"▲","-")),2),NA())</f>
        <v>8.52</v>
      </c>
    </row>
    <row r="24" spans="1:11" x14ac:dyDescent="0.2">
      <c r="A24" s="132" t="s">
        <v>55</v>
      </c>
    </row>
    <row r="25" spans="1:11" x14ac:dyDescent="0.2">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2">
      <c r="A26" s="163"/>
      <c r="B26" s="163" t="s">
        <v>56</v>
      </c>
      <c r="C26" s="163" t="s">
        <v>57</v>
      </c>
      <c r="D26" s="163" t="s">
        <v>56</v>
      </c>
      <c r="E26" s="163" t="s">
        <v>57</v>
      </c>
      <c r="F26" s="163" t="s">
        <v>56</v>
      </c>
      <c r="G26" s="163" t="s">
        <v>57</v>
      </c>
      <c r="H26" s="163" t="s">
        <v>56</v>
      </c>
      <c r="I26" s="163" t="s">
        <v>57</v>
      </c>
      <c r="J26" s="163" t="s">
        <v>56</v>
      </c>
      <c r="K26" s="163" t="s">
        <v>57</v>
      </c>
    </row>
    <row r="27" spans="1:11" x14ac:dyDescent="0.2">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#N/A</v>
      </c>
      <c r="C27" s="163">
        <f>IF(ROUND(VALUE(SUBSTITUTE(連結実質赤字比率に係る赤字・黒字の構成分析!F$43,"▲", "-")), 2) &gt;= 0, ABS(ROUND(VALUE(SUBSTITUTE(連結実質赤字比率に係る赤字・黒字の構成分析!F$43,"▲", "-")), 2)), NA())</f>
        <v>0</v>
      </c>
      <c r="D27" s="163" t="e">
        <f>IF(ROUND(VALUE(SUBSTITUTE(連結実質赤字比率に係る赤字・黒字の構成分析!G$43,"▲", "-")), 2) &lt; 0, ABS(ROUND(VALUE(SUBSTITUTE(連結実質赤字比率に係る赤字・黒字の構成分析!G$43,"▲", "-")), 2)), NA())</f>
        <v>#N/A</v>
      </c>
      <c r="E27" s="163">
        <f>IF(ROUND(VALUE(SUBSTITUTE(連結実質赤字比率に係る赤字・黒字の構成分析!G$43,"▲", "-")), 2) &gt;= 0, ABS(ROUND(VALUE(SUBSTITUTE(連結実質赤字比率に係る赤字・黒字の構成分析!G$43,"▲", "-")), 2)), NA())</f>
        <v>0</v>
      </c>
      <c r="F27" s="163" t="e">
        <f>IF(ROUND(VALUE(SUBSTITUTE(連結実質赤字比率に係る赤字・黒字の構成分析!H$43,"▲", "-")), 2) &lt; 0, ABS(ROUND(VALUE(SUBSTITUTE(連結実質赤字比率に係る赤字・黒字の構成分析!H$43,"▲", "-")), 2)), NA())</f>
        <v>#VALUE!</v>
      </c>
      <c r="G27" s="163" t="e">
        <f>IF(ROUND(VALUE(SUBSTITUTE(連結実質赤字比率に係る赤字・黒字の構成分析!H$43,"▲", "-")), 2) &gt;= 0, ABS(ROUND(VALUE(SUBSTITUTE(連結実質赤字比率に係る赤字・黒字の構成分析!H$43,"▲", "-")), 2)), NA())</f>
        <v>#VALUE!</v>
      </c>
      <c r="H27" s="163" t="e">
        <f>IF(ROUND(VALUE(SUBSTITUTE(連結実質赤字比率に係る赤字・黒字の構成分析!I$43,"▲", "-")), 2) &lt; 0, ABS(ROUND(VALUE(SUBSTITUTE(連結実質赤字比率に係る赤字・黒字の構成分析!I$43,"▲", "-")), 2)), NA())</f>
        <v>#VALUE!</v>
      </c>
      <c r="I27" s="163" t="e">
        <f>IF(ROUND(VALUE(SUBSTITUTE(連結実質赤字比率に係る赤字・黒字の構成分析!I$43,"▲", "-")), 2) &gt;= 0, ABS(ROUND(VALUE(SUBSTITUTE(連結実質赤字比率に係る赤字・黒字の構成分析!I$43,"▲", "-")), 2)), NA())</f>
        <v>#VALUE!</v>
      </c>
      <c r="J27" s="163" t="e">
        <f>IF(ROUND(VALUE(SUBSTITUTE(連結実質赤字比率に係る赤字・黒字の構成分析!J$43,"▲", "-")), 2) &lt; 0, ABS(ROUND(VALUE(SUBSTITUTE(連結実質赤字比率に係る赤字・黒字の構成分析!J$43,"▲", "-")), 2)), NA())</f>
        <v>#VALUE!</v>
      </c>
      <c r="K27" s="163" t="e">
        <f>IF(ROUND(VALUE(SUBSTITUTE(連結実質赤字比率に係る赤字・黒字の構成分析!J$43,"▲", "-")), 2) &gt;= 0, ABS(ROUND(VALUE(SUBSTITUTE(連結実質赤字比率に係る赤字・黒字の構成分析!J$43,"▲", "-")), 2)), NA())</f>
        <v>#VALUE!</v>
      </c>
    </row>
    <row r="28" spans="1:11" x14ac:dyDescent="0.2">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2">
      <c r="A29" s="163" t="e">
        <f>IF(連結実質赤字比率に係る赤字・黒字の構成分析!C$41="",NA(),連結実質赤字比率に係る赤字・黒字の構成分析!C$41)</f>
        <v>#N/A</v>
      </c>
      <c r="B29" s="163" t="e">
        <f>IF(ROUND(VALUE(SUBSTITUTE(連結実質赤字比率に係る赤字・黒字の構成分析!F$41,"▲", "-")), 2) &lt; 0, ABS(ROUND(VALUE(SUBSTITUTE(連結実質赤字比率に係る赤字・黒字の構成分析!F$41,"▲", "-")), 2)), NA())</f>
        <v>#VALUE!</v>
      </c>
      <c r="C29" s="163" t="e">
        <f>IF(ROUND(VALUE(SUBSTITUTE(連結実質赤字比率に係る赤字・黒字の構成分析!F$41,"▲", "-")), 2) &gt;= 0, ABS(ROUND(VALUE(SUBSTITUTE(連結実質赤字比率に係る赤字・黒字の構成分析!F$41,"▲", "-")), 2)), NA())</f>
        <v>#VALUE!</v>
      </c>
      <c r="D29" s="163" t="e">
        <f>IF(ROUND(VALUE(SUBSTITUTE(連結実質赤字比率に係る赤字・黒字の構成分析!G$41,"▲", "-")), 2) &lt; 0, ABS(ROUND(VALUE(SUBSTITUTE(連結実質赤字比率に係る赤字・黒字の構成分析!G$41,"▲", "-")), 2)), NA())</f>
        <v>#VALUE!</v>
      </c>
      <c r="E29" s="163" t="e">
        <f>IF(ROUND(VALUE(SUBSTITUTE(連結実質赤字比率に係る赤字・黒字の構成分析!G$41,"▲", "-")), 2) &gt;= 0, ABS(ROUND(VALUE(SUBSTITUTE(連結実質赤字比率に係る赤字・黒字の構成分析!G$41,"▲", "-")), 2)), NA())</f>
        <v>#VALUE!</v>
      </c>
      <c r="F29" s="163" t="e">
        <f>IF(ROUND(VALUE(SUBSTITUTE(連結実質赤字比率に係る赤字・黒字の構成分析!H$41,"▲", "-")), 2) &lt; 0, ABS(ROUND(VALUE(SUBSTITUTE(連結実質赤字比率に係る赤字・黒字の構成分析!H$41,"▲", "-")), 2)), NA())</f>
        <v>#VALUE!</v>
      </c>
      <c r="G29" s="163" t="e">
        <f>IF(ROUND(VALUE(SUBSTITUTE(連結実質赤字比率に係る赤字・黒字の構成分析!H$41,"▲", "-")), 2) &gt;= 0, ABS(ROUND(VALUE(SUBSTITUTE(連結実質赤字比率に係る赤字・黒字の構成分析!H$41,"▲", "-")), 2)), NA())</f>
        <v>#VALUE!</v>
      </c>
      <c r="H29" s="163" t="e">
        <f>IF(ROUND(VALUE(SUBSTITUTE(連結実質赤字比率に係る赤字・黒字の構成分析!I$41,"▲", "-")), 2) &lt; 0, ABS(ROUND(VALUE(SUBSTITUTE(連結実質赤字比率に係る赤字・黒字の構成分析!I$41,"▲", "-")), 2)), NA())</f>
        <v>#VALUE!</v>
      </c>
      <c r="I29" s="163" t="e">
        <f>IF(ROUND(VALUE(SUBSTITUTE(連結実質赤字比率に係る赤字・黒字の構成分析!I$41,"▲", "-")), 2) &gt;= 0, ABS(ROUND(VALUE(SUBSTITUTE(連結実質赤字比率に係る赤字・黒字の構成分析!I$41,"▲", "-")), 2)), NA())</f>
        <v>#VALUE!</v>
      </c>
      <c r="J29" s="163" t="e">
        <f>IF(ROUND(VALUE(SUBSTITUTE(連結実質赤字比率に係る赤字・黒字の構成分析!J$41,"▲", "-")), 2) &lt; 0, ABS(ROUND(VALUE(SUBSTITUTE(連結実質赤字比率に係る赤字・黒字の構成分析!J$41,"▲", "-")), 2)), NA())</f>
        <v>#VALUE!</v>
      </c>
      <c r="K29" s="163" t="e">
        <f>IF(ROUND(VALUE(SUBSTITUTE(連結実質赤字比率に係る赤字・黒字の構成分析!J$41,"▲", "-")), 2) &gt;= 0, ABS(ROUND(VALUE(SUBSTITUTE(連結実質赤字比率に係る赤字・黒字の構成分析!J$41,"▲", "-")), 2)), NA())</f>
        <v>#VALUE!</v>
      </c>
    </row>
    <row r="30" spans="1:11" x14ac:dyDescent="0.2">
      <c r="A30" s="163" t="e">
        <f>IF(連結実質赤字比率に係る赤字・黒字の構成分析!C$40="",NA(),連結実質赤字比率に係る赤字・黒字の構成分析!C$40)</f>
        <v>#N/A</v>
      </c>
      <c r="B30" s="163" t="e">
        <f>IF(ROUND(VALUE(SUBSTITUTE(連結実質赤字比率に係る赤字・黒字の構成分析!F$40,"▲", "-")), 2) &lt; 0, ABS(ROUND(VALUE(SUBSTITUTE(連結実質赤字比率に係る赤字・黒字の構成分析!F$40,"▲", "-")), 2)), NA())</f>
        <v>#VALUE!</v>
      </c>
      <c r="C30" s="163" t="e">
        <f>IF(ROUND(VALUE(SUBSTITUTE(連結実質赤字比率に係る赤字・黒字の構成分析!F$40,"▲", "-")), 2) &gt;= 0, ABS(ROUND(VALUE(SUBSTITUTE(連結実質赤字比率に係る赤字・黒字の構成分析!F$40,"▲", "-")), 2)), NA())</f>
        <v>#VALUE!</v>
      </c>
      <c r="D30" s="163" t="e">
        <f>IF(ROUND(VALUE(SUBSTITUTE(連結実質赤字比率に係る赤字・黒字の構成分析!G$40,"▲", "-")), 2) &lt; 0, ABS(ROUND(VALUE(SUBSTITUTE(連結実質赤字比率に係る赤字・黒字の構成分析!G$40,"▲", "-")), 2)), NA())</f>
        <v>#VALUE!</v>
      </c>
      <c r="E30" s="163" t="e">
        <f>IF(ROUND(VALUE(SUBSTITUTE(連結実質赤字比率に係る赤字・黒字の構成分析!G$40,"▲", "-")), 2) &gt;= 0, ABS(ROUND(VALUE(SUBSTITUTE(連結実質赤字比率に係る赤字・黒字の構成分析!G$40,"▲", "-")), 2)), NA())</f>
        <v>#VALUE!</v>
      </c>
      <c r="F30" s="163" t="e">
        <f>IF(ROUND(VALUE(SUBSTITUTE(連結実質赤字比率に係る赤字・黒字の構成分析!H$40,"▲", "-")), 2) &lt; 0, ABS(ROUND(VALUE(SUBSTITUTE(連結実質赤字比率に係る赤字・黒字の構成分析!H$40,"▲", "-")), 2)), NA())</f>
        <v>#VALUE!</v>
      </c>
      <c r="G30" s="163" t="e">
        <f>IF(ROUND(VALUE(SUBSTITUTE(連結実質赤字比率に係る赤字・黒字の構成分析!H$40,"▲", "-")), 2) &gt;= 0, ABS(ROUND(VALUE(SUBSTITUTE(連結実質赤字比率に係る赤字・黒字の構成分析!H$40,"▲", "-")), 2)), NA())</f>
        <v>#VALUE!</v>
      </c>
      <c r="H30" s="163" t="e">
        <f>IF(ROUND(VALUE(SUBSTITUTE(連結実質赤字比率に係る赤字・黒字の構成分析!I$40,"▲", "-")), 2) &lt; 0, ABS(ROUND(VALUE(SUBSTITUTE(連結実質赤字比率に係る赤字・黒字の構成分析!I$40,"▲", "-")), 2)), NA())</f>
        <v>#VALUE!</v>
      </c>
      <c r="I30" s="163" t="e">
        <f>IF(ROUND(VALUE(SUBSTITUTE(連結実質赤字比率に係る赤字・黒字の構成分析!I$40,"▲", "-")), 2) &gt;= 0, ABS(ROUND(VALUE(SUBSTITUTE(連結実質赤字比率に係る赤字・黒字の構成分析!I$40,"▲", "-")), 2)), NA())</f>
        <v>#VALUE!</v>
      </c>
      <c r="J30" s="163" t="e">
        <f>IF(ROUND(VALUE(SUBSTITUTE(連結実質赤字比率に係る赤字・黒字の構成分析!J$40,"▲", "-")), 2) &lt; 0, ABS(ROUND(VALUE(SUBSTITUTE(連結実質赤字比率に係る赤字・黒字の構成分析!J$40,"▲", "-")), 2)), NA())</f>
        <v>#VALUE!</v>
      </c>
      <c r="K30" s="163" t="e">
        <f>IF(ROUND(VALUE(SUBSTITUTE(連結実質赤字比率に係る赤字・黒字の構成分析!J$40,"▲", "-")), 2) &gt;= 0, ABS(ROUND(VALUE(SUBSTITUTE(連結実質赤字比率に係る赤字・黒字の構成分析!J$40,"▲", "-")), 2)), NA())</f>
        <v>#VALUE!</v>
      </c>
    </row>
    <row r="31" spans="1:11" x14ac:dyDescent="0.2">
      <c r="A31" s="163" t="str">
        <f>IF(連結実質赤字比率に係る赤字・黒字の構成分析!C$39="",NA(),連結実質赤字比率に係る赤字・黒字の構成分析!C$39)</f>
        <v>後期高齢者医療特別会計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0.06</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0.1</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0.48</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7.0000000000000007E-2</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0.1</v>
      </c>
    </row>
    <row r="32" spans="1:11" x14ac:dyDescent="0.2">
      <c r="A32" s="163" t="str">
        <f>IF(連結実質赤字比率に係る赤字・黒字の構成分析!C$38="",NA(),連結実質赤字比率に係る赤字・黒字の構成分析!C$38)</f>
        <v>下水道事業会計</v>
      </c>
      <c r="B32" s="163" t="e">
        <f>IF(ROUND(VALUE(SUBSTITUTE(連結実質赤字比率に係る赤字・黒字の構成分析!F$38,"▲", "-")), 2) &lt; 0, ABS(ROUND(VALUE(SUBSTITUTE(連結実質赤字比率に係る赤字・黒字の構成分析!F$38,"▲", "-")), 2)), NA())</f>
        <v>#VALUE!</v>
      </c>
      <c r="C32" s="163" t="e">
        <f>IF(ROUND(VALUE(SUBSTITUTE(連結実質赤字比率に係る赤字・黒字の構成分析!F$38,"▲", "-")), 2) &gt;= 0, ABS(ROUND(VALUE(SUBSTITUTE(連結実質赤字比率に係る赤字・黒字の構成分析!F$38,"▲", "-")), 2)), NA())</f>
        <v>#VALUE!</v>
      </c>
      <c r="D32" s="163" t="e">
        <f>IF(ROUND(VALUE(SUBSTITUTE(連結実質赤字比率に係る赤字・黒字の構成分析!G$38,"▲", "-")), 2) &lt; 0, ABS(ROUND(VALUE(SUBSTITUTE(連結実質赤字比率に係る赤字・黒字の構成分析!G$38,"▲", "-")), 2)), NA())</f>
        <v>#VALUE!</v>
      </c>
      <c r="E32" s="163" t="e">
        <f>IF(ROUND(VALUE(SUBSTITUTE(連結実質赤字比率に係る赤字・黒字の構成分析!G$38,"▲", "-")), 2) &gt;= 0, ABS(ROUND(VALUE(SUBSTITUTE(連結実質赤字比率に係る赤字・黒字の構成分析!G$38,"▲", "-")), 2)), NA())</f>
        <v>#VALUE!</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0.28000000000000003</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0.31</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0.27</v>
      </c>
    </row>
    <row r="33" spans="1:16" x14ac:dyDescent="0.2">
      <c r="A33" s="163" t="str">
        <f>IF(連結実質赤字比率に係る赤字・黒字の構成分析!C$37="",NA(),連結実質赤字比率に係る赤字・黒字の構成分析!C$37)</f>
        <v>介護保険特別会計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0.56999999999999995</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0.43</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0.91</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1.29</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0.68</v>
      </c>
    </row>
    <row r="34" spans="1:16" x14ac:dyDescent="0.2">
      <c r="A34" s="163" t="str">
        <f>IF(連結実質赤字比率に係る赤字・黒字の構成分析!C$36="",NA(),連結実質赤字比率に係る赤字・黒字の構成分析!C$36)</f>
        <v>国民健康保険特別会計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2.06</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1.66</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1.45</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1.06</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1.61</v>
      </c>
    </row>
    <row r="35" spans="1:16" x14ac:dyDescent="0.2">
      <c r="A35" s="163" t="str">
        <f>IF(連結実質赤字比率に係る赤字・黒字の構成分析!C$35="",NA(),連結実質赤字比率に係る赤字・黒字の構成分析!C$35)</f>
        <v>水道事業会計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9.3800000000000008</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8.9</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8.84</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9.5399999999999991</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9.85</v>
      </c>
    </row>
    <row r="36" spans="1:16" x14ac:dyDescent="0.2">
      <c r="A36" s="163" t="str">
        <f>IF(連結実質赤字比率に係る赤字・黒字の構成分析!C$34="",NA(),連結実質赤字比率に係る赤字・黒字の構成分析!C$34)</f>
        <v>一般会計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8.43</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12.92</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6.89</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11.24</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10.65</v>
      </c>
    </row>
    <row r="39" spans="1:16" x14ac:dyDescent="0.2">
      <c r="A39" s="132" t="s">
        <v>58</v>
      </c>
    </row>
    <row r="40" spans="1:16" x14ac:dyDescent="0.2">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2">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2">
      <c r="A42" s="164" t="s">
        <v>61</v>
      </c>
      <c r="B42" s="164"/>
      <c r="C42" s="164"/>
      <c r="D42" s="164">
        <f>'実質公債費比率（分子）の構造'!K$52</f>
        <v>302</v>
      </c>
      <c r="E42" s="164"/>
      <c r="F42" s="164"/>
      <c r="G42" s="164">
        <f>'実質公債費比率（分子）の構造'!L$52</f>
        <v>290</v>
      </c>
      <c r="H42" s="164"/>
      <c r="I42" s="164"/>
      <c r="J42" s="164">
        <f>'実質公債費比率（分子）の構造'!M$52</f>
        <v>282</v>
      </c>
      <c r="K42" s="164"/>
      <c r="L42" s="164"/>
      <c r="M42" s="164">
        <f>'実質公債費比率（分子）の構造'!N$52</f>
        <v>267</v>
      </c>
      <c r="N42" s="164"/>
      <c r="O42" s="164"/>
      <c r="P42" s="164">
        <f>'実質公債費比率（分子）の構造'!O$52</f>
        <v>268</v>
      </c>
    </row>
    <row r="43" spans="1:16" x14ac:dyDescent="0.2">
      <c r="A43" s="164" t="s">
        <v>16</v>
      </c>
      <c r="B43" s="164" t="str">
        <f>'実質公債費比率（分子）の構造'!K$51</f>
        <v>-</v>
      </c>
      <c r="C43" s="164"/>
      <c r="D43" s="164"/>
      <c r="E43" s="164" t="str">
        <f>'実質公債費比率（分子）の構造'!L$51</f>
        <v>-</v>
      </c>
      <c r="F43" s="164"/>
      <c r="G43" s="164"/>
      <c r="H43" s="164" t="str">
        <f>'実質公債費比率（分子）の構造'!M$51</f>
        <v>-</v>
      </c>
      <c r="I43" s="164"/>
      <c r="J43" s="164"/>
      <c r="K43" s="164" t="str">
        <f>'実質公債費比率（分子）の構造'!N$51</f>
        <v>-</v>
      </c>
      <c r="L43" s="164"/>
      <c r="M43" s="164"/>
      <c r="N43" s="164" t="str">
        <f>'実質公債費比率（分子）の構造'!O$51</f>
        <v>-</v>
      </c>
      <c r="O43" s="164"/>
      <c r="P43" s="164"/>
    </row>
    <row r="44" spans="1:16" x14ac:dyDescent="0.2">
      <c r="A44" s="164" t="s">
        <v>62</v>
      </c>
      <c r="B44" s="164" t="str">
        <f>'実質公債費比率（分子）の構造'!K$50</f>
        <v>-</v>
      </c>
      <c r="C44" s="164"/>
      <c r="D44" s="164"/>
      <c r="E44" s="164" t="str">
        <f>'実質公債費比率（分子）の構造'!L$50</f>
        <v>-</v>
      </c>
      <c r="F44" s="164"/>
      <c r="G44" s="164"/>
      <c r="H44" s="164" t="str">
        <f>'実質公債費比率（分子）の構造'!M$50</f>
        <v>-</v>
      </c>
      <c r="I44" s="164"/>
      <c r="J44" s="164"/>
      <c r="K44" s="164" t="str">
        <f>'実質公債費比率（分子）の構造'!N$50</f>
        <v>-</v>
      </c>
      <c r="L44" s="164"/>
      <c r="M44" s="164"/>
      <c r="N44" s="164" t="str">
        <f>'実質公債費比率（分子）の構造'!O$50</f>
        <v>-</v>
      </c>
      <c r="O44" s="164"/>
      <c r="P44" s="164"/>
    </row>
    <row r="45" spans="1:16" x14ac:dyDescent="0.2">
      <c r="A45" s="164" t="s">
        <v>63</v>
      </c>
      <c r="B45" s="164">
        <f>'実質公債費比率（分子）の構造'!K$49</f>
        <v>52</v>
      </c>
      <c r="C45" s="164"/>
      <c r="D45" s="164"/>
      <c r="E45" s="164">
        <f>'実質公債費比率（分子）の構造'!L$49</f>
        <v>36</v>
      </c>
      <c r="F45" s="164"/>
      <c r="G45" s="164"/>
      <c r="H45" s="164">
        <f>'実質公債費比率（分子）の構造'!M$49</f>
        <v>39</v>
      </c>
      <c r="I45" s="164"/>
      <c r="J45" s="164"/>
      <c r="K45" s="164">
        <f>'実質公債費比率（分子）の構造'!N$49</f>
        <v>56</v>
      </c>
      <c r="L45" s="164"/>
      <c r="M45" s="164"/>
      <c r="N45" s="164">
        <f>'実質公債費比率（分子）の構造'!O$49</f>
        <v>68</v>
      </c>
      <c r="O45" s="164"/>
      <c r="P45" s="164"/>
    </row>
    <row r="46" spans="1:16" x14ac:dyDescent="0.2">
      <c r="A46" s="164" t="s">
        <v>64</v>
      </c>
      <c r="B46" s="164">
        <f>'実質公債費比率（分子）の構造'!K$48</f>
        <v>82</v>
      </c>
      <c r="C46" s="164"/>
      <c r="D46" s="164"/>
      <c r="E46" s="164">
        <f>'実質公債費比率（分子）の構造'!L$48</f>
        <v>90</v>
      </c>
      <c r="F46" s="164"/>
      <c r="G46" s="164"/>
      <c r="H46" s="164">
        <f>'実質公債費比率（分子）の構造'!M$48</f>
        <v>59</v>
      </c>
      <c r="I46" s="164"/>
      <c r="J46" s="164"/>
      <c r="K46" s="164">
        <f>'実質公債費比率（分子）の構造'!N$48</f>
        <v>53</v>
      </c>
      <c r="L46" s="164"/>
      <c r="M46" s="164"/>
      <c r="N46" s="164">
        <f>'実質公債費比率（分子）の構造'!O$48</f>
        <v>52</v>
      </c>
      <c r="O46" s="164"/>
      <c r="P46" s="164"/>
    </row>
    <row r="47" spans="1:16" x14ac:dyDescent="0.2">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2">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2">
      <c r="A49" s="164" t="s">
        <v>66</v>
      </c>
      <c r="B49" s="164">
        <f>'実質公債費比率（分子）の構造'!K$45</f>
        <v>320</v>
      </c>
      <c r="C49" s="164"/>
      <c r="D49" s="164"/>
      <c r="E49" s="164">
        <f>'実質公債費比率（分子）の構造'!L$45</f>
        <v>320</v>
      </c>
      <c r="F49" s="164"/>
      <c r="G49" s="164"/>
      <c r="H49" s="164">
        <f>'実質公債費比率（分子）の構造'!M$45</f>
        <v>304</v>
      </c>
      <c r="I49" s="164"/>
      <c r="J49" s="164"/>
      <c r="K49" s="164">
        <f>'実質公債費比率（分子）の構造'!N$45</f>
        <v>329</v>
      </c>
      <c r="L49" s="164"/>
      <c r="M49" s="164"/>
      <c r="N49" s="164">
        <f>'実質公債費比率（分子）の構造'!O$45</f>
        <v>328</v>
      </c>
      <c r="O49" s="164"/>
      <c r="P49" s="164"/>
    </row>
    <row r="50" spans="1:16" x14ac:dyDescent="0.2">
      <c r="A50" s="164" t="s">
        <v>67</v>
      </c>
      <c r="B50" s="164" t="e">
        <f>NA()</f>
        <v>#N/A</v>
      </c>
      <c r="C50" s="164">
        <f>IF(ISNUMBER('実質公債費比率（分子）の構造'!K$53),'実質公債費比率（分子）の構造'!K$53,NA())</f>
        <v>152</v>
      </c>
      <c r="D50" s="164" t="e">
        <f>NA()</f>
        <v>#N/A</v>
      </c>
      <c r="E50" s="164" t="e">
        <f>NA()</f>
        <v>#N/A</v>
      </c>
      <c r="F50" s="164">
        <f>IF(ISNUMBER('実質公債費比率（分子）の構造'!L$53),'実質公債費比率（分子）の構造'!L$53,NA())</f>
        <v>156</v>
      </c>
      <c r="G50" s="164" t="e">
        <f>NA()</f>
        <v>#N/A</v>
      </c>
      <c r="H50" s="164" t="e">
        <f>NA()</f>
        <v>#N/A</v>
      </c>
      <c r="I50" s="164">
        <f>IF(ISNUMBER('実質公債費比率（分子）の構造'!M$53),'実質公債費比率（分子）の構造'!M$53,NA())</f>
        <v>120</v>
      </c>
      <c r="J50" s="164" t="e">
        <f>NA()</f>
        <v>#N/A</v>
      </c>
      <c r="K50" s="164" t="e">
        <f>NA()</f>
        <v>#N/A</v>
      </c>
      <c r="L50" s="164">
        <f>IF(ISNUMBER('実質公債費比率（分子）の構造'!N$53),'実質公債費比率（分子）の構造'!N$53,NA())</f>
        <v>171</v>
      </c>
      <c r="M50" s="164" t="e">
        <f>NA()</f>
        <v>#N/A</v>
      </c>
      <c r="N50" s="164" t="e">
        <f>NA()</f>
        <v>#N/A</v>
      </c>
      <c r="O50" s="164">
        <f>IF(ISNUMBER('実質公債費比率（分子）の構造'!O$53),'実質公債費比率（分子）の構造'!O$53,NA())</f>
        <v>180</v>
      </c>
      <c r="P50" s="164" t="e">
        <f>NA()</f>
        <v>#N/A</v>
      </c>
    </row>
    <row r="53" spans="1:16" x14ac:dyDescent="0.2">
      <c r="A53" s="132" t="s">
        <v>68</v>
      </c>
    </row>
    <row r="54" spans="1:16" x14ac:dyDescent="0.2">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2">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2">
      <c r="A56" s="163" t="s">
        <v>43</v>
      </c>
      <c r="B56" s="163"/>
      <c r="C56" s="163"/>
      <c r="D56" s="163">
        <f>'将来負担比率（分子）の構造'!I$52</f>
        <v>3353</v>
      </c>
      <c r="E56" s="163"/>
      <c r="F56" s="163"/>
      <c r="G56" s="163">
        <f>'将来負担比率（分子）の構造'!J$52</f>
        <v>3292</v>
      </c>
      <c r="H56" s="163"/>
      <c r="I56" s="163"/>
      <c r="J56" s="163">
        <f>'将来負担比率（分子）の構造'!K$52</f>
        <v>3211</v>
      </c>
      <c r="K56" s="163"/>
      <c r="L56" s="163"/>
      <c r="M56" s="163">
        <f>'将来負担比率（分子）の構造'!L$52</f>
        <v>3107</v>
      </c>
      <c r="N56" s="163"/>
      <c r="O56" s="163"/>
      <c r="P56" s="163">
        <f>'将来負担比率（分子）の構造'!M$52</f>
        <v>2986</v>
      </c>
    </row>
    <row r="57" spans="1:16" x14ac:dyDescent="0.2">
      <c r="A57" s="163" t="s">
        <v>42</v>
      </c>
      <c r="B57" s="163"/>
      <c r="C57" s="163"/>
      <c r="D57" s="163">
        <f>'将来負担比率（分子）の構造'!I$51</f>
        <v>11</v>
      </c>
      <c r="E57" s="163"/>
      <c r="F57" s="163"/>
      <c r="G57" s="163">
        <f>'将来負担比率（分子）の構造'!J$51</f>
        <v>4</v>
      </c>
      <c r="H57" s="163"/>
      <c r="I57" s="163"/>
      <c r="J57" s="163" t="str">
        <f>'将来負担比率（分子）の構造'!K$51</f>
        <v>-</v>
      </c>
      <c r="K57" s="163"/>
      <c r="L57" s="163"/>
      <c r="M57" s="163" t="str">
        <f>'将来負担比率（分子）の構造'!L$51</f>
        <v>-</v>
      </c>
      <c r="N57" s="163"/>
      <c r="O57" s="163"/>
      <c r="P57" s="163" t="str">
        <f>'将来負担比率（分子）の構造'!M$51</f>
        <v>-</v>
      </c>
    </row>
    <row r="58" spans="1:16" x14ac:dyDescent="0.2">
      <c r="A58" s="163" t="s">
        <v>41</v>
      </c>
      <c r="B58" s="163"/>
      <c r="C58" s="163"/>
      <c r="D58" s="163">
        <f>'将来負担比率（分子）の構造'!I$50</f>
        <v>1780</v>
      </c>
      <c r="E58" s="163"/>
      <c r="F58" s="163"/>
      <c r="G58" s="163">
        <f>'将来負担比率（分子）の構造'!J$50</f>
        <v>2139</v>
      </c>
      <c r="H58" s="163"/>
      <c r="I58" s="163"/>
      <c r="J58" s="163">
        <f>'将来負担比率（分子）の構造'!K$50</f>
        <v>2682</v>
      </c>
      <c r="K58" s="163"/>
      <c r="L58" s="163"/>
      <c r="M58" s="163">
        <f>'将来負担比率（分子）の構造'!L$50</f>
        <v>2969</v>
      </c>
      <c r="N58" s="163"/>
      <c r="O58" s="163"/>
      <c r="P58" s="163">
        <f>'将来負担比率（分子）の構造'!M$50</f>
        <v>3494</v>
      </c>
    </row>
    <row r="59" spans="1:16" x14ac:dyDescent="0.2">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2">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2">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2">
      <c r="A62" s="163" t="s">
        <v>35</v>
      </c>
      <c r="B62" s="163">
        <f>'将来負担比率（分子）の構造'!I$45</f>
        <v>540</v>
      </c>
      <c r="C62" s="163"/>
      <c r="D62" s="163"/>
      <c r="E62" s="163">
        <f>'将来負担比率（分子）の構造'!J$45</f>
        <v>504</v>
      </c>
      <c r="F62" s="163"/>
      <c r="G62" s="163"/>
      <c r="H62" s="163">
        <f>'将来負担比率（分子）の構造'!K$45</f>
        <v>470</v>
      </c>
      <c r="I62" s="163"/>
      <c r="J62" s="163"/>
      <c r="K62" s="163">
        <f>'将来負担比率（分子）の構造'!L$45</f>
        <v>469</v>
      </c>
      <c r="L62" s="163"/>
      <c r="M62" s="163"/>
      <c r="N62" s="163">
        <f>'将来負担比率（分子）の構造'!M$45</f>
        <v>463</v>
      </c>
      <c r="O62" s="163"/>
      <c r="P62" s="163"/>
    </row>
    <row r="63" spans="1:16" x14ac:dyDescent="0.2">
      <c r="A63" s="163" t="s">
        <v>34</v>
      </c>
      <c r="B63" s="163">
        <f>'将来負担比率（分子）の構造'!I$44</f>
        <v>538</v>
      </c>
      <c r="C63" s="163"/>
      <c r="D63" s="163"/>
      <c r="E63" s="163">
        <f>'将来負担比率（分子）の構造'!J$44</f>
        <v>735</v>
      </c>
      <c r="F63" s="163"/>
      <c r="G63" s="163"/>
      <c r="H63" s="163">
        <f>'将来負担比率（分子）の構造'!K$44</f>
        <v>790</v>
      </c>
      <c r="I63" s="163"/>
      <c r="J63" s="163"/>
      <c r="K63" s="163">
        <f>'将来負担比率（分子）の構造'!L$44</f>
        <v>825</v>
      </c>
      <c r="L63" s="163"/>
      <c r="M63" s="163"/>
      <c r="N63" s="163">
        <f>'将来負担比率（分子）の構造'!M$44</f>
        <v>829</v>
      </c>
      <c r="O63" s="163"/>
      <c r="P63" s="163"/>
    </row>
    <row r="64" spans="1:16" x14ac:dyDescent="0.2">
      <c r="A64" s="163" t="s">
        <v>33</v>
      </c>
      <c r="B64" s="163">
        <f>'将来負担比率（分子）の構造'!I$43</f>
        <v>1132</v>
      </c>
      <c r="C64" s="163"/>
      <c r="D64" s="163"/>
      <c r="E64" s="163">
        <f>'将来負担比率（分子）の構造'!J$43</f>
        <v>1089</v>
      </c>
      <c r="F64" s="163"/>
      <c r="G64" s="163"/>
      <c r="H64" s="163">
        <f>'将来負担比率（分子）の構造'!K$43</f>
        <v>915</v>
      </c>
      <c r="I64" s="163"/>
      <c r="J64" s="163"/>
      <c r="K64" s="163">
        <f>'将来負担比率（分子）の構造'!L$43</f>
        <v>729</v>
      </c>
      <c r="L64" s="163"/>
      <c r="M64" s="163"/>
      <c r="N64" s="163">
        <f>'将来負担比率（分子）の構造'!M$43</f>
        <v>543</v>
      </c>
      <c r="O64" s="163"/>
      <c r="P64" s="163"/>
    </row>
    <row r="65" spans="1:16" x14ac:dyDescent="0.2">
      <c r="A65" s="163" t="s">
        <v>32</v>
      </c>
      <c r="B65" s="163" t="str">
        <f>'将来負担比率（分子）の構造'!I$42</f>
        <v>-</v>
      </c>
      <c r="C65" s="163"/>
      <c r="D65" s="163"/>
      <c r="E65" s="163" t="str">
        <f>'将来負担比率（分子）の構造'!J$42</f>
        <v>-</v>
      </c>
      <c r="F65" s="163"/>
      <c r="G65" s="163"/>
      <c r="H65" s="163" t="str">
        <f>'将来負担比率（分子）の構造'!K$42</f>
        <v>-</v>
      </c>
      <c r="I65" s="163"/>
      <c r="J65" s="163"/>
      <c r="K65" s="163" t="str">
        <f>'将来負担比率（分子）の構造'!L$42</f>
        <v>-</v>
      </c>
      <c r="L65" s="163"/>
      <c r="M65" s="163"/>
      <c r="N65" s="163" t="str">
        <f>'将来負担比率（分子）の構造'!M$42</f>
        <v>-</v>
      </c>
      <c r="O65" s="163"/>
      <c r="P65" s="163"/>
    </row>
    <row r="66" spans="1:16" x14ac:dyDescent="0.2">
      <c r="A66" s="163" t="s">
        <v>31</v>
      </c>
      <c r="B66" s="163">
        <f>'将来負担比率（分子）の構造'!I$41</f>
        <v>3717</v>
      </c>
      <c r="C66" s="163"/>
      <c r="D66" s="163"/>
      <c r="E66" s="163">
        <f>'将来負担比率（分子）の構造'!J$41</f>
        <v>3589</v>
      </c>
      <c r="F66" s="163"/>
      <c r="G66" s="163"/>
      <c r="H66" s="163">
        <f>'将来負担比率（分子）の構造'!K$41</f>
        <v>3597</v>
      </c>
      <c r="I66" s="163"/>
      <c r="J66" s="163"/>
      <c r="K66" s="163">
        <f>'将来負担比率（分子）の構造'!L$41</f>
        <v>3403</v>
      </c>
      <c r="L66" s="163"/>
      <c r="M66" s="163"/>
      <c r="N66" s="163">
        <f>'将来負担比率（分子）の構造'!M$41</f>
        <v>3258</v>
      </c>
      <c r="O66" s="163"/>
      <c r="P66" s="163"/>
    </row>
    <row r="67" spans="1:16" x14ac:dyDescent="0.2">
      <c r="A67" s="163" t="s">
        <v>71</v>
      </c>
      <c r="B67" s="163" t="e">
        <f>NA()</f>
        <v>#N/A</v>
      </c>
      <c r="C67" s="163">
        <f>IF(ISNUMBER('将来負担比率（分子）の構造'!I$53), IF('将来負担比率（分子）の構造'!I$53 &lt; 0, 0, '将来負担比率（分子）の構造'!I$53), NA())</f>
        <v>783</v>
      </c>
      <c r="D67" s="163" t="e">
        <f>NA()</f>
        <v>#N/A</v>
      </c>
      <c r="E67" s="163" t="e">
        <f>NA()</f>
        <v>#N/A</v>
      </c>
      <c r="F67" s="163">
        <f>IF(ISNUMBER('将来負担比率（分子）の構造'!J$53), IF('将来負担比率（分子）の構造'!J$53 &lt; 0, 0, '将来負担比率（分子）の構造'!J$53), NA())</f>
        <v>483</v>
      </c>
      <c r="G67" s="163" t="e">
        <f>NA()</f>
        <v>#N/A</v>
      </c>
      <c r="H67" s="163" t="e">
        <f>NA()</f>
        <v>#N/A</v>
      </c>
      <c r="I67" s="163">
        <f>IF(ISNUMBER('将来負担比率（分子）の構造'!K$53), IF('将来負担比率（分子）の構造'!K$53 &lt; 0, 0, '将来負担比率（分子）の構造'!K$53), NA())</f>
        <v>0</v>
      </c>
      <c r="J67" s="163" t="e">
        <f>NA()</f>
        <v>#N/A</v>
      </c>
      <c r="K67" s="163" t="e">
        <f>NA()</f>
        <v>#N/A</v>
      </c>
      <c r="L67" s="163">
        <f>IF(ISNUMBER('将来負担比率（分子）の構造'!L$53), IF('将来負担比率（分子）の構造'!L$53 &lt; 0, 0, '将来負担比率（分子）の構造'!L$53), NA())</f>
        <v>0</v>
      </c>
      <c r="M67" s="163" t="e">
        <f>NA()</f>
        <v>#N/A</v>
      </c>
      <c r="N67" s="163" t="e">
        <f>NA()</f>
        <v>#N/A</v>
      </c>
      <c r="O67" s="163">
        <f>IF(ISNUMBER('将来負担比率（分子）の構造'!M$53), IF('将来負担比率（分子）の構造'!M$53 &lt; 0, 0, '将来負担比率（分子）の構造'!M$53), NA())</f>
        <v>0</v>
      </c>
      <c r="P67" s="163" t="e">
        <f>NA()</f>
        <v>#N/A</v>
      </c>
    </row>
    <row r="70" spans="1:16" x14ac:dyDescent="0.2">
      <c r="A70" s="165" t="s">
        <v>72</v>
      </c>
      <c r="B70" s="165"/>
      <c r="C70" s="165"/>
      <c r="D70" s="165"/>
      <c r="E70" s="165"/>
      <c r="F70" s="165"/>
    </row>
    <row r="71" spans="1:16" x14ac:dyDescent="0.2">
      <c r="A71" s="166"/>
      <c r="B71" s="166" t="str">
        <f>基金残高に係る経年分析!F54</f>
        <v>R04</v>
      </c>
      <c r="C71" s="166" t="str">
        <f>基金残高に係る経年分析!G54</f>
        <v>R05</v>
      </c>
      <c r="D71" s="166" t="str">
        <f>基金残高に係る経年分析!H54</f>
        <v>R06</v>
      </c>
    </row>
    <row r="72" spans="1:16" x14ac:dyDescent="0.2">
      <c r="A72" s="166" t="s">
        <v>73</v>
      </c>
      <c r="B72" s="167">
        <f>基金残高に係る経年分析!F55</f>
        <v>1949</v>
      </c>
      <c r="C72" s="167">
        <f>基金残高に係る経年分析!G55</f>
        <v>2031</v>
      </c>
      <c r="D72" s="167">
        <f>基金残高に係る経年分析!H55</f>
        <v>2263</v>
      </c>
    </row>
    <row r="73" spans="1:16" x14ac:dyDescent="0.2">
      <c r="A73" s="166" t="s">
        <v>74</v>
      </c>
      <c r="B73" s="167">
        <f>基金残高に係る経年分析!F56</f>
        <v>52</v>
      </c>
      <c r="C73" s="167">
        <f>基金残高に係る経年分析!G56</f>
        <v>63</v>
      </c>
      <c r="D73" s="167">
        <f>基金残高に係る経年分析!H56</f>
        <v>71</v>
      </c>
    </row>
    <row r="74" spans="1:16" x14ac:dyDescent="0.2">
      <c r="A74" s="166" t="s">
        <v>75</v>
      </c>
      <c r="B74" s="167">
        <f>基金残高に係る経年分析!F57</f>
        <v>611</v>
      </c>
      <c r="C74" s="167">
        <f>基金残高に係る経年分析!G57</f>
        <v>805</v>
      </c>
      <c r="D74" s="167">
        <f>基金残高に係る経年分析!H57</f>
        <v>1101</v>
      </c>
    </row>
  </sheetData>
  <sheetProtection algorithmName="SHA-512" hashValue="ydAXxHNJ3JpXeRdB8vmLCTdX+pFnTYfGwdJ8S5UP8hTf2pWFXgErxVIuoMHamcPh6vZp3btcTtw8547WMU/bdA==" saltValue="3+2QmBU+MyrjqfCZmm77h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topLeftCell="A28" workbookViewId="0">
      <selection activeCell="H63" sqref="H63"/>
    </sheetView>
  </sheetViews>
  <sheetFormatPr defaultColWidth="0" defaultRowHeight="11.25" customHeight="1" zeroHeight="1" x14ac:dyDescent="0.2"/>
  <cols>
    <col min="1" max="1" width="1.6640625" style="202" customWidth="1"/>
    <col min="2" max="2" width="2.33203125" style="202" customWidth="1"/>
    <col min="3" max="16" width="2.6640625" style="202" customWidth="1"/>
    <col min="17" max="17" width="2.33203125" style="202" customWidth="1"/>
    <col min="18" max="95" width="1.6640625" style="202" customWidth="1"/>
    <col min="96" max="133" width="1.6640625" style="214" customWidth="1"/>
    <col min="134" max="143" width="1.6640625" style="202" customWidth="1"/>
    <col min="144" max="16384" width="0" style="202" hidden="1"/>
  </cols>
  <sheetData>
    <row r="1" spans="2:143" ht="22.5" customHeight="1" thickBot="1" x14ac:dyDescent="0.25">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602" t="s">
        <v>202</v>
      </c>
      <c r="DI1" s="603"/>
      <c r="DJ1" s="603"/>
      <c r="DK1" s="603"/>
      <c r="DL1" s="603"/>
      <c r="DM1" s="603"/>
      <c r="DN1" s="604"/>
      <c r="DO1" s="202"/>
      <c r="DP1" s="602" t="s">
        <v>203</v>
      </c>
      <c r="DQ1" s="603"/>
      <c r="DR1" s="603"/>
      <c r="DS1" s="603"/>
      <c r="DT1" s="603"/>
      <c r="DU1" s="603"/>
      <c r="DV1" s="603"/>
      <c r="DW1" s="603"/>
      <c r="DX1" s="603"/>
      <c r="DY1" s="603"/>
      <c r="DZ1" s="603"/>
      <c r="EA1" s="603"/>
      <c r="EB1" s="603"/>
      <c r="EC1" s="604"/>
      <c r="ED1" s="201"/>
      <c r="EE1" s="201"/>
      <c r="EF1" s="201"/>
      <c r="EG1" s="201"/>
      <c r="EH1" s="201"/>
      <c r="EI1" s="201"/>
      <c r="EJ1" s="201"/>
      <c r="EK1" s="201"/>
      <c r="EL1" s="201"/>
      <c r="EM1" s="201"/>
    </row>
    <row r="2" spans="2:143" ht="22.5" customHeight="1" x14ac:dyDescent="0.2">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2">
      <c r="B3" s="605" t="s">
        <v>205</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206</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207</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2">
      <c r="B4" s="605" t="s">
        <v>1</v>
      </c>
      <c r="C4" s="606"/>
      <c r="D4" s="606"/>
      <c r="E4" s="606"/>
      <c r="F4" s="606"/>
      <c r="G4" s="606"/>
      <c r="H4" s="606"/>
      <c r="I4" s="606"/>
      <c r="J4" s="606"/>
      <c r="K4" s="606"/>
      <c r="L4" s="606"/>
      <c r="M4" s="606"/>
      <c r="N4" s="606"/>
      <c r="O4" s="606"/>
      <c r="P4" s="606"/>
      <c r="Q4" s="607"/>
      <c r="R4" s="605" t="s">
        <v>208</v>
      </c>
      <c r="S4" s="606"/>
      <c r="T4" s="606"/>
      <c r="U4" s="606"/>
      <c r="V4" s="606"/>
      <c r="W4" s="606"/>
      <c r="X4" s="606"/>
      <c r="Y4" s="607"/>
      <c r="Z4" s="605" t="s">
        <v>209</v>
      </c>
      <c r="AA4" s="606"/>
      <c r="AB4" s="606"/>
      <c r="AC4" s="607"/>
      <c r="AD4" s="605" t="s">
        <v>210</v>
      </c>
      <c r="AE4" s="606"/>
      <c r="AF4" s="606"/>
      <c r="AG4" s="606"/>
      <c r="AH4" s="606"/>
      <c r="AI4" s="606"/>
      <c r="AJ4" s="606"/>
      <c r="AK4" s="607"/>
      <c r="AL4" s="605" t="s">
        <v>209</v>
      </c>
      <c r="AM4" s="606"/>
      <c r="AN4" s="606"/>
      <c r="AO4" s="607"/>
      <c r="AP4" s="608" t="s">
        <v>211</v>
      </c>
      <c r="AQ4" s="608"/>
      <c r="AR4" s="608"/>
      <c r="AS4" s="608"/>
      <c r="AT4" s="608"/>
      <c r="AU4" s="608"/>
      <c r="AV4" s="608"/>
      <c r="AW4" s="608"/>
      <c r="AX4" s="608"/>
      <c r="AY4" s="608"/>
      <c r="AZ4" s="608"/>
      <c r="BA4" s="608"/>
      <c r="BB4" s="608"/>
      <c r="BC4" s="608"/>
      <c r="BD4" s="608"/>
      <c r="BE4" s="608"/>
      <c r="BF4" s="608"/>
      <c r="BG4" s="608" t="s">
        <v>212</v>
      </c>
      <c r="BH4" s="608"/>
      <c r="BI4" s="608"/>
      <c r="BJ4" s="608"/>
      <c r="BK4" s="608"/>
      <c r="BL4" s="608"/>
      <c r="BM4" s="608"/>
      <c r="BN4" s="608"/>
      <c r="BO4" s="608" t="s">
        <v>209</v>
      </c>
      <c r="BP4" s="608"/>
      <c r="BQ4" s="608"/>
      <c r="BR4" s="608"/>
      <c r="BS4" s="608" t="s">
        <v>213</v>
      </c>
      <c r="BT4" s="608"/>
      <c r="BU4" s="608"/>
      <c r="BV4" s="608"/>
      <c r="BW4" s="608"/>
      <c r="BX4" s="608"/>
      <c r="BY4" s="608"/>
      <c r="BZ4" s="608"/>
      <c r="CA4" s="608"/>
      <c r="CB4" s="608"/>
      <c r="CD4" s="605" t="s">
        <v>214</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2">
      <c r="B5" s="609" t="s">
        <v>215</v>
      </c>
      <c r="C5" s="610"/>
      <c r="D5" s="610"/>
      <c r="E5" s="610"/>
      <c r="F5" s="610"/>
      <c r="G5" s="610"/>
      <c r="H5" s="610"/>
      <c r="I5" s="610"/>
      <c r="J5" s="610"/>
      <c r="K5" s="610"/>
      <c r="L5" s="610"/>
      <c r="M5" s="610"/>
      <c r="N5" s="610"/>
      <c r="O5" s="610"/>
      <c r="P5" s="610"/>
      <c r="Q5" s="611"/>
      <c r="R5" s="612">
        <v>577547</v>
      </c>
      <c r="S5" s="613"/>
      <c r="T5" s="613"/>
      <c r="U5" s="613"/>
      <c r="V5" s="613"/>
      <c r="W5" s="613"/>
      <c r="X5" s="613"/>
      <c r="Y5" s="614"/>
      <c r="Z5" s="615">
        <v>10.199999999999999</v>
      </c>
      <c r="AA5" s="615"/>
      <c r="AB5" s="615"/>
      <c r="AC5" s="615"/>
      <c r="AD5" s="616">
        <v>577547</v>
      </c>
      <c r="AE5" s="616"/>
      <c r="AF5" s="616"/>
      <c r="AG5" s="616"/>
      <c r="AH5" s="616"/>
      <c r="AI5" s="616"/>
      <c r="AJ5" s="616"/>
      <c r="AK5" s="616"/>
      <c r="AL5" s="617">
        <v>22</v>
      </c>
      <c r="AM5" s="618"/>
      <c r="AN5" s="618"/>
      <c r="AO5" s="619"/>
      <c r="AP5" s="609" t="s">
        <v>216</v>
      </c>
      <c r="AQ5" s="610"/>
      <c r="AR5" s="610"/>
      <c r="AS5" s="610"/>
      <c r="AT5" s="610"/>
      <c r="AU5" s="610"/>
      <c r="AV5" s="610"/>
      <c r="AW5" s="610"/>
      <c r="AX5" s="610"/>
      <c r="AY5" s="610"/>
      <c r="AZ5" s="610"/>
      <c r="BA5" s="610"/>
      <c r="BB5" s="610"/>
      <c r="BC5" s="610"/>
      <c r="BD5" s="610"/>
      <c r="BE5" s="610"/>
      <c r="BF5" s="611"/>
      <c r="BG5" s="623">
        <v>577547</v>
      </c>
      <c r="BH5" s="624"/>
      <c r="BI5" s="624"/>
      <c r="BJ5" s="624"/>
      <c r="BK5" s="624"/>
      <c r="BL5" s="624"/>
      <c r="BM5" s="624"/>
      <c r="BN5" s="625"/>
      <c r="BO5" s="626">
        <v>100</v>
      </c>
      <c r="BP5" s="626"/>
      <c r="BQ5" s="626"/>
      <c r="BR5" s="626"/>
      <c r="BS5" s="627" t="s">
        <v>122</v>
      </c>
      <c r="BT5" s="627"/>
      <c r="BU5" s="627"/>
      <c r="BV5" s="627"/>
      <c r="BW5" s="627"/>
      <c r="BX5" s="627"/>
      <c r="BY5" s="627"/>
      <c r="BZ5" s="627"/>
      <c r="CA5" s="627"/>
      <c r="CB5" s="631"/>
      <c r="CD5" s="605" t="s">
        <v>211</v>
      </c>
      <c r="CE5" s="606"/>
      <c r="CF5" s="606"/>
      <c r="CG5" s="606"/>
      <c r="CH5" s="606"/>
      <c r="CI5" s="606"/>
      <c r="CJ5" s="606"/>
      <c r="CK5" s="606"/>
      <c r="CL5" s="606"/>
      <c r="CM5" s="606"/>
      <c r="CN5" s="606"/>
      <c r="CO5" s="606"/>
      <c r="CP5" s="606"/>
      <c r="CQ5" s="607"/>
      <c r="CR5" s="605" t="s">
        <v>217</v>
      </c>
      <c r="CS5" s="606"/>
      <c r="CT5" s="606"/>
      <c r="CU5" s="606"/>
      <c r="CV5" s="606"/>
      <c r="CW5" s="606"/>
      <c r="CX5" s="606"/>
      <c r="CY5" s="607"/>
      <c r="CZ5" s="605" t="s">
        <v>209</v>
      </c>
      <c r="DA5" s="606"/>
      <c r="DB5" s="606"/>
      <c r="DC5" s="607"/>
      <c r="DD5" s="605" t="s">
        <v>218</v>
      </c>
      <c r="DE5" s="606"/>
      <c r="DF5" s="606"/>
      <c r="DG5" s="606"/>
      <c r="DH5" s="606"/>
      <c r="DI5" s="606"/>
      <c r="DJ5" s="606"/>
      <c r="DK5" s="606"/>
      <c r="DL5" s="606"/>
      <c r="DM5" s="606"/>
      <c r="DN5" s="606"/>
      <c r="DO5" s="606"/>
      <c r="DP5" s="607"/>
      <c r="DQ5" s="605" t="s">
        <v>219</v>
      </c>
      <c r="DR5" s="606"/>
      <c r="DS5" s="606"/>
      <c r="DT5" s="606"/>
      <c r="DU5" s="606"/>
      <c r="DV5" s="606"/>
      <c r="DW5" s="606"/>
      <c r="DX5" s="606"/>
      <c r="DY5" s="606"/>
      <c r="DZ5" s="606"/>
      <c r="EA5" s="606"/>
      <c r="EB5" s="606"/>
      <c r="EC5" s="607"/>
    </row>
    <row r="6" spans="2:143" ht="11.25" customHeight="1" x14ac:dyDescent="0.2">
      <c r="B6" s="620" t="s">
        <v>220</v>
      </c>
      <c r="C6" s="621"/>
      <c r="D6" s="621"/>
      <c r="E6" s="621"/>
      <c r="F6" s="621"/>
      <c r="G6" s="621"/>
      <c r="H6" s="621"/>
      <c r="I6" s="621"/>
      <c r="J6" s="621"/>
      <c r="K6" s="621"/>
      <c r="L6" s="621"/>
      <c r="M6" s="621"/>
      <c r="N6" s="621"/>
      <c r="O6" s="621"/>
      <c r="P6" s="621"/>
      <c r="Q6" s="622"/>
      <c r="R6" s="623">
        <v>23090</v>
      </c>
      <c r="S6" s="624"/>
      <c r="T6" s="624"/>
      <c r="U6" s="624"/>
      <c r="V6" s="624"/>
      <c r="W6" s="624"/>
      <c r="X6" s="624"/>
      <c r="Y6" s="625"/>
      <c r="Z6" s="626">
        <v>0.4</v>
      </c>
      <c r="AA6" s="626"/>
      <c r="AB6" s="626"/>
      <c r="AC6" s="626"/>
      <c r="AD6" s="627">
        <v>23090</v>
      </c>
      <c r="AE6" s="627"/>
      <c r="AF6" s="627"/>
      <c r="AG6" s="627"/>
      <c r="AH6" s="627"/>
      <c r="AI6" s="627"/>
      <c r="AJ6" s="627"/>
      <c r="AK6" s="627"/>
      <c r="AL6" s="628">
        <v>0.9</v>
      </c>
      <c r="AM6" s="629"/>
      <c r="AN6" s="629"/>
      <c r="AO6" s="630"/>
      <c r="AP6" s="620" t="s">
        <v>221</v>
      </c>
      <c r="AQ6" s="621"/>
      <c r="AR6" s="621"/>
      <c r="AS6" s="621"/>
      <c r="AT6" s="621"/>
      <c r="AU6" s="621"/>
      <c r="AV6" s="621"/>
      <c r="AW6" s="621"/>
      <c r="AX6" s="621"/>
      <c r="AY6" s="621"/>
      <c r="AZ6" s="621"/>
      <c r="BA6" s="621"/>
      <c r="BB6" s="621"/>
      <c r="BC6" s="621"/>
      <c r="BD6" s="621"/>
      <c r="BE6" s="621"/>
      <c r="BF6" s="622"/>
      <c r="BG6" s="623">
        <v>577547</v>
      </c>
      <c r="BH6" s="624"/>
      <c r="BI6" s="624"/>
      <c r="BJ6" s="624"/>
      <c r="BK6" s="624"/>
      <c r="BL6" s="624"/>
      <c r="BM6" s="624"/>
      <c r="BN6" s="625"/>
      <c r="BO6" s="626">
        <v>100</v>
      </c>
      <c r="BP6" s="626"/>
      <c r="BQ6" s="626"/>
      <c r="BR6" s="626"/>
      <c r="BS6" s="627" t="s">
        <v>122</v>
      </c>
      <c r="BT6" s="627"/>
      <c r="BU6" s="627"/>
      <c r="BV6" s="627"/>
      <c r="BW6" s="627"/>
      <c r="BX6" s="627"/>
      <c r="BY6" s="627"/>
      <c r="BZ6" s="627"/>
      <c r="CA6" s="627"/>
      <c r="CB6" s="631"/>
      <c r="CD6" s="609" t="s">
        <v>222</v>
      </c>
      <c r="CE6" s="610"/>
      <c r="CF6" s="610"/>
      <c r="CG6" s="610"/>
      <c r="CH6" s="610"/>
      <c r="CI6" s="610"/>
      <c r="CJ6" s="610"/>
      <c r="CK6" s="610"/>
      <c r="CL6" s="610"/>
      <c r="CM6" s="610"/>
      <c r="CN6" s="610"/>
      <c r="CO6" s="610"/>
      <c r="CP6" s="610"/>
      <c r="CQ6" s="611"/>
      <c r="CR6" s="623">
        <v>67347</v>
      </c>
      <c r="CS6" s="624"/>
      <c r="CT6" s="624"/>
      <c r="CU6" s="624"/>
      <c r="CV6" s="624"/>
      <c r="CW6" s="624"/>
      <c r="CX6" s="624"/>
      <c r="CY6" s="625"/>
      <c r="CZ6" s="617">
        <v>1.2</v>
      </c>
      <c r="DA6" s="618"/>
      <c r="DB6" s="618"/>
      <c r="DC6" s="634"/>
      <c r="DD6" s="632" t="s">
        <v>122</v>
      </c>
      <c r="DE6" s="624"/>
      <c r="DF6" s="624"/>
      <c r="DG6" s="624"/>
      <c r="DH6" s="624"/>
      <c r="DI6" s="624"/>
      <c r="DJ6" s="624"/>
      <c r="DK6" s="624"/>
      <c r="DL6" s="624"/>
      <c r="DM6" s="624"/>
      <c r="DN6" s="624"/>
      <c r="DO6" s="624"/>
      <c r="DP6" s="625"/>
      <c r="DQ6" s="632">
        <v>67347</v>
      </c>
      <c r="DR6" s="624"/>
      <c r="DS6" s="624"/>
      <c r="DT6" s="624"/>
      <c r="DU6" s="624"/>
      <c r="DV6" s="624"/>
      <c r="DW6" s="624"/>
      <c r="DX6" s="624"/>
      <c r="DY6" s="624"/>
      <c r="DZ6" s="624"/>
      <c r="EA6" s="624"/>
      <c r="EB6" s="624"/>
      <c r="EC6" s="633"/>
    </row>
    <row r="7" spans="2:143" ht="11.25" customHeight="1" x14ac:dyDescent="0.2">
      <c r="B7" s="620" t="s">
        <v>223</v>
      </c>
      <c r="C7" s="621"/>
      <c r="D7" s="621"/>
      <c r="E7" s="621"/>
      <c r="F7" s="621"/>
      <c r="G7" s="621"/>
      <c r="H7" s="621"/>
      <c r="I7" s="621"/>
      <c r="J7" s="621"/>
      <c r="K7" s="621"/>
      <c r="L7" s="621"/>
      <c r="M7" s="621"/>
      <c r="N7" s="621"/>
      <c r="O7" s="621"/>
      <c r="P7" s="621"/>
      <c r="Q7" s="622"/>
      <c r="R7" s="623">
        <v>459</v>
      </c>
      <c r="S7" s="624"/>
      <c r="T7" s="624"/>
      <c r="U7" s="624"/>
      <c r="V7" s="624"/>
      <c r="W7" s="624"/>
      <c r="X7" s="624"/>
      <c r="Y7" s="625"/>
      <c r="Z7" s="626">
        <v>0</v>
      </c>
      <c r="AA7" s="626"/>
      <c r="AB7" s="626"/>
      <c r="AC7" s="626"/>
      <c r="AD7" s="627">
        <v>459</v>
      </c>
      <c r="AE7" s="627"/>
      <c r="AF7" s="627"/>
      <c r="AG7" s="627"/>
      <c r="AH7" s="627"/>
      <c r="AI7" s="627"/>
      <c r="AJ7" s="627"/>
      <c r="AK7" s="627"/>
      <c r="AL7" s="628">
        <v>0</v>
      </c>
      <c r="AM7" s="629"/>
      <c r="AN7" s="629"/>
      <c r="AO7" s="630"/>
      <c r="AP7" s="620" t="s">
        <v>224</v>
      </c>
      <c r="AQ7" s="621"/>
      <c r="AR7" s="621"/>
      <c r="AS7" s="621"/>
      <c r="AT7" s="621"/>
      <c r="AU7" s="621"/>
      <c r="AV7" s="621"/>
      <c r="AW7" s="621"/>
      <c r="AX7" s="621"/>
      <c r="AY7" s="621"/>
      <c r="AZ7" s="621"/>
      <c r="BA7" s="621"/>
      <c r="BB7" s="621"/>
      <c r="BC7" s="621"/>
      <c r="BD7" s="621"/>
      <c r="BE7" s="621"/>
      <c r="BF7" s="622"/>
      <c r="BG7" s="623">
        <v>271758</v>
      </c>
      <c r="BH7" s="624"/>
      <c r="BI7" s="624"/>
      <c r="BJ7" s="624"/>
      <c r="BK7" s="624"/>
      <c r="BL7" s="624"/>
      <c r="BM7" s="624"/>
      <c r="BN7" s="625"/>
      <c r="BO7" s="626">
        <v>47.1</v>
      </c>
      <c r="BP7" s="626"/>
      <c r="BQ7" s="626"/>
      <c r="BR7" s="626"/>
      <c r="BS7" s="627" t="s">
        <v>122</v>
      </c>
      <c r="BT7" s="627"/>
      <c r="BU7" s="627"/>
      <c r="BV7" s="627"/>
      <c r="BW7" s="627"/>
      <c r="BX7" s="627"/>
      <c r="BY7" s="627"/>
      <c r="BZ7" s="627"/>
      <c r="CA7" s="627"/>
      <c r="CB7" s="631"/>
      <c r="CD7" s="620" t="s">
        <v>225</v>
      </c>
      <c r="CE7" s="621"/>
      <c r="CF7" s="621"/>
      <c r="CG7" s="621"/>
      <c r="CH7" s="621"/>
      <c r="CI7" s="621"/>
      <c r="CJ7" s="621"/>
      <c r="CK7" s="621"/>
      <c r="CL7" s="621"/>
      <c r="CM7" s="621"/>
      <c r="CN7" s="621"/>
      <c r="CO7" s="621"/>
      <c r="CP7" s="621"/>
      <c r="CQ7" s="622"/>
      <c r="CR7" s="623">
        <v>1766515</v>
      </c>
      <c r="CS7" s="624"/>
      <c r="CT7" s="624"/>
      <c r="CU7" s="624"/>
      <c r="CV7" s="624"/>
      <c r="CW7" s="624"/>
      <c r="CX7" s="624"/>
      <c r="CY7" s="625"/>
      <c r="CZ7" s="626">
        <v>32.700000000000003</v>
      </c>
      <c r="DA7" s="626"/>
      <c r="DB7" s="626"/>
      <c r="DC7" s="626"/>
      <c r="DD7" s="632">
        <v>15695</v>
      </c>
      <c r="DE7" s="624"/>
      <c r="DF7" s="624"/>
      <c r="DG7" s="624"/>
      <c r="DH7" s="624"/>
      <c r="DI7" s="624"/>
      <c r="DJ7" s="624"/>
      <c r="DK7" s="624"/>
      <c r="DL7" s="624"/>
      <c r="DM7" s="624"/>
      <c r="DN7" s="624"/>
      <c r="DO7" s="624"/>
      <c r="DP7" s="625"/>
      <c r="DQ7" s="632">
        <v>1660856</v>
      </c>
      <c r="DR7" s="624"/>
      <c r="DS7" s="624"/>
      <c r="DT7" s="624"/>
      <c r="DU7" s="624"/>
      <c r="DV7" s="624"/>
      <c r="DW7" s="624"/>
      <c r="DX7" s="624"/>
      <c r="DY7" s="624"/>
      <c r="DZ7" s="624"/>
      <c r="EA7" s="624"/>
      <c r="EB7" s="624"/>
      <c r="EC7" s="633"/>
    </row>
    <row r="8" spans="2:143" ht="11.25" customHeight="1" x14ac:dyDescent="0.2">
      <c r="B8" s="620" t="s">
        <v>226</v>
      </c>
      <c r="C8" s="621"/>
      <c r="D8" s="621"/>
      <c r="E8" s="621"/>
      <c r="F8" s="621"/>
      <c r="G8" s="621"/>
      <c r="H8" s="621"/>
      <c r="I8" s="621"/>
      <c r="J8" s="621"/>
      <c r="K8" s="621"/>
      <c r="L8" s="621"/>
      <c r="M8" s="621"/>
      <c r="N8" s="621"/>
      <c r="O8" s="621"/>
      <c r="P8" s="621"/>
      <c r="Q8" s="622"/>
      <c r="R8" s="623">
        <v>10786</v>
      </c>
      <c r="S8" s="624"/>
      <c r="T8" s="624"/>
      <c r="U8" s="624"/>
      <c r="V8" s="624"/>
      <c r="W8" s="624"/>
      <c r="X8" s="624"/>
      <c r="Y8" s="625"/>
      <c r="Z8" s="626">
        <v>0.2</v>
      </c>
      <c r="AA8" s="626"/>
      <c r="AB8" s="626"/>
      <c r="AC8" s="626"/>
      <c r="AD8" s="627">
        <v>10786</v>
      </c>
      <c r="AE8" s="627"/>
      <c r="AF8" s="627"/>
      <c r="AG8" s="627"/>
      <c r="AH8" s="627"/>
      <c r="AI8" s="627"/>
      <c r="AJ8" s="627"/>
      <c r="AK8" s="627"/>
      <c r="AL8" s="628">
        <v>0.4</v>
      </c>
      <c r="AM8" s="629"/>
      <c r="AN8" s="629"/>
      <c r="AO8" s="630"/>
      <c r="AP8" s="620" t="s">
        <v>227</v>
      </c>
      <c r="AQ8" s="621"/>
      <c r="AR8" s="621"/>
      <c r="AS8" s="621"/>
      <c r="AT8" s="621"/>
      <c r="AU8" s="621"/>
      <c r="AV8" s="621"/>
      <c r="AW8" s="621"/>
      <c r="AX8" s="621"/>
      <c r="AY8" s="621"/>
      <c r="AZ8" s="621"/>
      <c r="BA8" s="621"/>
      <c r="BB8" s="621"/>
      <c r="BC8" s="621"/>
      <c r="BD8" s="621"/>
      <c r="BE8" s="621"/>
      <c r="BF8" s="622"/>
      <c r="BG8" s="623">
        <v>9583</v>
      </c>
      <c r="BH8" s="624"/>
      <c r="BI8" s="624"/>
      <c r="BJ8" s="624"/>
      <c r="BK8" s="624"/>
      <c r="BL8" s="624"/>
      <c r="BM8" s="624"/>
      <c r="BN8" s="625"/>
      <c r="BO8" s="626">
        <v>1.7</v>
      </c>
      <c r="BP8" s="626"/>
      <c r="BQ8" s="626"/>
      <c r="BR8" s="626"/>
      <c r="BS8" s="627" t="s">
        <v>122</v>
      </c>
      <c r="BT8" s="627"/>
      <c r="BU8" s="627"/>
      <c r="BV8" s="627"/>
      <c r="BW8" s="627"/>
      <c r="BX8" s="627"/>
      <c r="BY8" s="627"/>
      <c r="BZ8" s="627"/>
      <c r="CA8" s="627"/>
      <c r="CB8" s="631"/>
      <c r="CD8" s="620" t="s">
        <v>228</v>
      </c>
      <c r="CE8" s="621"/>
      <c r="CF8" s="621"/>
      <c r="CG8" s="621"/>
      <c r="CH8" s="621"/>
      <c r="CI8" s="621"/>
      <c r="CJ8" s="621"/>
      <c r="CK8" s="621"/>
      <c r="CL8" s="621"/>
      <c r="CM8" s="621"/>
      <c r="CN8" s="621"/>
      <c r="CO8" s="621"/>
      <c r="CP8" s="621"/>
      <c r="CQ8" s="622"/>
      <c r="CR8" s="623">
        <v>1329859</v>
      </c>
      <c r="CS8" s="624"/>
      <c r="CT8" s="624"/>
      <c r="CU8" s="624"/>
      <c r="CV8" s="624"/>
      <c r="CW8" s="624"/>
      <c r="CX8" s="624"/>
      <c r="CY8" s="625"/>
      <c r="CZ8" s="626">
        <v>24.6</v>
      </c>
      <c r="DA8" s="626"/>
      <c r="DB8" s="626"/>
      <c r="DC8" s="626"/>
      <c r="DD8" s="632">
        <v>11961</v>
      </c>
      <c r="DE8" s="624"/>
      <c r="DF8" s="624"/>
      <c r="DG8" s="624"/>
      <c r="DH8" s="624"/>
      <c r="DI8" s="624"/>
      <c r="DJ8" s="624"/>
      <c r="DK8" s="624"/>
      <c r="DL8" s="624"/>
      <c r="DM8" s="624"/>
      <c r="DN8" s="624"/>
      <c r="DO8" s="624"/>
      <c r="DP8" s="625"/>
      <c r="DQ8" s="632">
        <v>857081</v>
      </c>
      <c r="DR8" s="624"/>
      <c r="DS8" s="624"/>
      <c r="DT8" s="624"/>
      <c r="DU8" s="624"/>
      <c r="DV8" s="624"/>
      <c r="DW8" s="624"/>
      <c r="DX8" s="624"/>
      <c r="DY8" s="624"/>
      <c r="DZ8" s="624"/>
      <c r="EA8" s="624"/>
      <c r="EB8" s="624"/>
      <c r="EC8" s="633"/>
    </row>
    <row r="9" spans="2:143" ht="11.25" customHeight="1" x14ac:dyDescent="0.2">
      <c r="B9" s="620" t="s">
        <v>229</v>
      </c>
      <c r="C9" s="621"/>
      <c r="D9" s="621"/>
      <c r="E9" s="621"/>
      <c r="F9" s="621"/>
      <c r="G9" s="621"/>
      <c r="H9" s="621"/>
      <c r="I9" s="621"/>
      <c r="J9" s="621"/>
      <c r="K9" s="621"/>
      <c r="L9" s="621"/>
      <c r="M9" s="621"/>
      <c r="N9" s="621"/>
      <c r="O9" s="621"/>
      <c r="P9" s="621"/>
      <c r="Q9" s="622"/>
      <c r="R9" s="623">
        <v>12654</v>
      </c>
      <c r="S9" s="624"/>
      <c r="T9" s="624"/>
      <c r="U9" s="624"/>
      <c r="V9" s="624"/>
      <c r="W9" s="624"/>
      <c r="X9" s="624"/>
      <c r="Y9" s="625"/>
      <c r="Z9" s="626">
        <v>0.2</v>
      </c>
      <c r="AA9" s="626"/>
      <c r="AB9" s="626"/>
      <c r="AC9" s="626"/>
      <c r="AD9" s="627">
        <v>12654</v>
      </c>
      <c r="AE9" s="627"/>
      <c r="AF9" s="627"/>
      <c r="AG9" s="627"/>
      <c r="AH9" s="627"/>
      <c r="AI9" s="627"/>
      <c r="AJ9" s="627"/>
      <c r="AK9" s="627"/>
      <c r="AL9" s="628">
        <v>0.5</v>
      </c>
      <c r="AM9" s="629"/>
      <c r="AN9" s="629"/>
      <c r="AO9" s="630"/>
      <c r="AP9" s="620" t="s">
        <v>230</v>
      </c>
      <c r="AQ9" s="621"/>
      <c r="AR9" s="621"/>
      <c r="AS9" s="621"/>
      <c r="AT9" s="621"/>
      <c r="AU9" s="621"/>
      <c r="AV9" s="621"/>
      <c r="AW9" s="621"/>
      <c r="AX9" s="621"/>
      <c r="AY9" s="621"/>
      <c r="AZ9" s="621"/>
      <c r="BA9" s="621"/>
      <c r="BB9" s="621"/>
      <c r="BC9" s="621"/>
      <c r="BD9" s="621"/>
      <c r="BE9" s="621"/>
      <c r="BF9" s="622"/>
      <c r="BG9" s="623">
        <v>247628</v>
      </c>
      <c r="BH9" s="624"/>
      <c r="BI9" s="624"/>
      <c r="BJ9" s="624"/>
      <c r="BK9" s="624"/>
      <c r="BL9" s="624"/>
      <c r="BM9" s="624"/>
      <c r="BN9" s="625"/>
      <c r="BO9" s="626">
        <v>42.9</v>
      </c>
      <c r="BP9" s="626"/>
      <c r="BQ9" s="626"/>
      <c r="BR9" s="626"/>
      <c r="BS9" s="627" t="s">
        <v>122</v>
      </c>
      <c r="BT9" s="627"/>
      <c r="BU9" s="627"/>
      <c r="BV9" s="627"/>
      <c r="BW9" s="627"/>
      <c r="BX9" s="627"/>
      <c r="BY9" s="627"/>
      <c r="BZ9" s="627"/>
      <c r="CA9" s="627"/>
      <c r="CB9" s="631"/>
      <c r="CD9" s="620" t="s">
        <v>231</v>
      </c>
      <c r="CE9" s="621"/>
      <c r="CF9" s="621"/>
      <c r="CG9" s="621"/>
      <c r="CH9" s="621"/>
      <c r="CI9" s="621"/>
      <c r="CJ9" s="621"/>
      <c r="CK9" s="621"/>
      <c r="CL9" s="621"/>
      <c r="CM9" s="621"/>
      <c r="CN9" s="621"/>
      <c r="CO9" s="621"/>
      <c r="CP9" s="621"/>
      <c r="CQ9" s="622"/>
      <c r="CR9" s="623">
        <v>400167</v>
      </c>
      <c r="CS9" s="624"/>
      <c r="CT9" s="624"/>
      <c r="CU9" s="624"/>
      <c r="CV9" s="624"/>
      <c r="CW9" s="624"/>
      <c r="CX9" s="624"/>
      <c r="CY9" s="625"/>
      <c r="CZ9" s="626">
        <v>7.4</v>
      </c>
      <c r="DA9" s="626"/>
      <c r="DB9" s="626"/>
      <c r="DC9" s="626"/>
      <c r="DD9" s="632">
        <v>6773</v>
      </c>
      <c r="DE9" s="624"/>
      <c r="DF9" s="624"/>
      <c r="DG9" s="624"/>
      <c r="DH9" s="624"/>
      <c r="DI9" s="624"/>
      <c r="DJ9" s="624"/>
      <c r="DK9" s="624"/>
      <c r="DL9" s="624"/>
      <c r="DM9" s="624"/>
      <c r="DN9" s="624"/>
      <c r="DO9" s="624"/>
      <c r="DP9" s="625"/>
      <c r="DQ9" s="632">
        <v>360671</v>
      </c>
      <c r="DR9" s="624"/>
      <c r="DS9" s="624"/>
      <c r="DT9" s="624"/>
      <c r="DU9" s="624"/>
      <c r="DV9" s="624"/>
      <c r="DW9" s="624"/>
      <c r="DX9" s="624"/>
      <c r="DY9" s="624"/>
      <c r="DZ9" s="624"/>
      <c r="EA9" s="624"/>
      <c r="EB9" s="624"/>
      <c r="EC9" s="633"/>
    </row>
    <row r="10" spans="2:143" ht="11.25" customHeight="1" x14ac:dyDescent="0.2">
      <c r="B10" s="620" t="s">
        <v>232</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233</v>
      </c>
      <c r="AQ10" s="621"/>
      <c r="AR10" s="621"/>
      <c r="AS10" s="621"/>
      <c r="AT10" s="621"/>
      <c r="AU10" s="621"/>
      <c r="AV10" s="621"/>
      <c r="AW10" s="621"/>
      <c r="AX10" s="621"/>
      <c r="AY10" s="621"/>
      <c r="AZ10" s="621"/>
      <c r="BA10" s="621"/>
      <c r="BB10" s="621"/>
      <c r="BC10" s="621"/>
      <c r="BD10" s="621"/>
      <c r="BE10" s="621"/>
      <c r="BF10" s="622"/>
      <c r="BG10" s="623">
        <v>8765</v>
      </c>
      <c r="BH10" s="624"/>
      <c r="BI10" s="624"/>
      <c r="BJ10" s="624"/>
      <c r="BK10" s="624"/>
      <c r="BL10" s="624"/>
      <c r="BM10" s="624"/>
      <c r="BN10" s="625"/>
      <c r="BO10" s="626">
        <v>1.5</v>
      </c>
      <c r="BP10" s="626"/>
      <c r="BQ10" s="626"/>
      <c r="BR10" s="626"/>
      <c r="BS10" s="627" t="s">
        <v>122</v>
      </c>
      <c r="BT10" s="627"/>
      <c r="BU10" s="627"/>
      <c r="BV10" s="627"/>
      <c r="BW10" s="627"/>
      <c r="BX10" s="627"/>
      <c r="BY10" s="627"/>
      <c r="BZ10" s="627"/>
      <c r="CA10" s="627"/>
      <c r="CB10" s="631"/>
      <c r="CD10" s="620" t="s">
        <v>234</v>
      </c>
      <c r="CE10" s="621"/>
      <c r="CF10" s="621"/>
      <c r="CG10" s="621"/>
      <c r="CH10" s="621"/>
      <c r="CI10" s="621"/>
      <c r="CJ10" s="621"/>
      <c r="CK10" s="621"/>
      <c r="CL10" s="621"/>
      <c r="CM10" s="621"/>
      <c r="CN10" s="621"/>
      <c r="CO10" s="621"/>
      <c r="CP10" s="621"/>
      <c r="CQ10" s="622"/>
      <c r="CR10" s="623" t="s">
        <v>122</v>
      </c>
      <c r="CS10" s="624"/>
      <c r="CT10" s="624"/>
      <c r="CU10" s="624"/>
      <c r="CV10" s="624"/>
      <c r="CW10" s="624"/>
      <c r="CX10" s="624"/>
      <c r="CY10" s="625"/>
      <c r="CZ10" s="626" t="s">
        <v>122</v>
      </c>
      <c r="DA10" s="626"/>
      <c r="DB10" s="626"/>
      <c r="DC10" s="626"/>
      <c r="DD10" s="632" t="s">
        <v>122</v>
      </c>
      <c r="DE10" s="624"/>
      <c r="DF10" s="624"/>
      <c r="DG10" s="624"/>
      <c r="DH10" s="624"/>
      <c r="DI10" s="624"/>
      <c r="DJ10" s="624"/>
      <c r="DK10" s="624"/>
      <c r="DL10" s="624"/>
      <c r="DM10" s="624"/>
      <c r="DN10" s="624"/>
      <c r="DO10" s="624"/>
      <c r="DP10" s="625"/>
      <c r="DQ10" s="632" t="s">
        <v>122</v>
      </c>
      <c r="DR10" s="624"/>
      <c r="DS10" s="624"/>
      <c r="DT10" s="624"/>
      <c r="DU10" s="624"/>
      <c r="DV10" s="624"/>
      <c r="DW10" s="624"/>
      <c r="DX10" s="624"/>
      <c r="DY10" s="624"/>
      <c r="DZ10" s="624"/>
      <c r="EA10" s="624"/>
      <c r="EB10" s="624"/>
      <c r="EC10" s="633"/>
    </row>
    <row r="11" spans="2:143" ht="11.25" customHeight="1" x14ac:dyDescent="0.2">
      <c r="B11" s="620" t="s">
        <v>235</v>
      </c>
      <c r="C11" s="621"/>
      <c r="D11" s="621"/>
      <c r="E11" s="621"/>
      <c r="F11" s="621"/>
      <c r="G11" s="621"/>
      <c r="H11" s="621"/>
      <c r="I11" s="621"/>
      <c r="J11" s="621"/>
      <c r="K11" s="621"/>
      <c r="L11" s="621"/>
      <c r="M11" s="621"/>
      <c r="N11" s="621"/>
      <c r="O11" s="621"/>
      <c r="P11" s="621"/>
      <c r="Q11" s="622"/>
      <c r="R11" s="623">
        <v>165230</v>
      </c>
      <c r="S11" s="624"/>
      <c r="T11" s="624"/>
      <c r="U11" s="624"/>
      <c r="V11" s="624"/>
      <c r="W11" s="624"/>
      <c r="X11" s="624"/>
      <c r="Y11" s="625"/>
      <c r="Z11" s="628">
        <v>2.9</v>
      </c>
      <c r="AA11" s="629"/>
      <c r="AB11" s="629"/>
      <c r="AC11" s="635"/>
      <c r="AD11" s="632">
        <v>165230</v>
      </c>
      <c r="AE11" s="624"/>
      <c r="AF11" s="624"/>
      <c r="AG11" s="624"/>
      <c r="AH11" s="624"/>
      <c r="AI11" s="624"/>
      <c r="AJ11" s="624"/>
      <c r="AK11" s="625"/>
      <c r="AL11" s="628">
        <v>6.3</v>
      </c>
      <c r="AM11" s="629"/>
      <c r="AN11" s="629"/>
      <c r="AO11" s="630"/>
      <c r="AP11" s="620" t="s">
        <v>236</v>
      </c>
      <c r="AQ11" s="621"/>
      <c r="AR11" s="621"/>
      <c r="AS11" s="621"/>
      <c r="AT11" s="621"/>
      <c r="AU11" s="621"/>
      <c r="AV11" s="621"/>
      <c r="AW11" s="621"/>
      <c r="AX11" s="621"/>
      <c r="AY11" s="621"/>
      <c r="AZ11" s="621"/>
      <c r="BA11" s="621"/>
      <c r="BB11" s="621"/>
      <c r="BC11" s="621"/>
      <c r="BD11" s="621"/>
      <c r="BE11" s="621"/>
      <c r="BF11" s="622"/>
      <c r="BG11" s="623">
        <v>5782</v>
      </c>
      <c r="BH11" s="624"/>
      <c r="BI11" s="624"/>
      <c r="BJ11" s="624"/>
      <c r="BK11" s="624"/>
      <c r="BL11" s="624"/>
      <c r="BM11" s="624"/>
      <c r="BN11" s="625"/>
      <c r="BO11" s="626">
        <v>1</v>
      </c>
      <c r="BP11" s="626"/>
      <c r="BQ11" s="626"/>
      <c r="BR11" s="626"/>
      <c r="BS11" s="627" t="s">
        <v>122</v>
      </c>
      <c r="BT11" s="627"/>
      <c r="BU11" s="627"/>
      <c r="BV11" s="627"/>
      <c r="BW11" s="627"/>
      <c r="BX11" s="627"/>
      <c r="BY11" s="627"/>
      <c r="BZ11" s="627"/>
      <c r="CA11" s="627"/>
      <c r="CB11" s="631"/>
      <c r="CD11" s="620" t="s">
        <v>237</v>
      </c>
      <c r="CE11" s="621"/>
      <c r="CF11" s="621"/>
      <c r="CG11" s="621"/>
      <c r="CH11" s="621"/>
      <c r="CI11" s="621"/>
      <c r="CJ11" s="621"/>
      <c r="CK11" s="621"/>
      <c r="CL11" s="621"/>
      <c r="CM11" s="621"/>
      <c r="CN11" s="621"/>
      <c r="CO11" s="621"/>
      <c r="CP11" s="621"/>
      <c r="CQ11" s="622"/>
      <c r="CR11" s="623">
        <v>165531</v>
      </c>
      <c r="CS11" s="624"/>
      <c r="CT11" s="624"/>
      <c r="CU11" s="624"/>
      <c r="CV11" s="624"/>
      <c r="CW11" s="624"/>
      <c r="CX11" s="624"/>
      <c r="CY11" s="625"/>
      <c r="CZ11" s="626">
        <v>3.1</v>
      </c>
      <c r="DA11" s="626"/>
      <c r="DB11" s="626"/>
      <c r="DC11" s="626"/>
      <c r="DD11" s="632">
        <v>73262</v>
      </c>
      <c r="DE11" s="624"/>
      <c r="DF11" s="624"/>
      <c r="DG11" s="624"/>
      <c r="DH11" s="624"/>
      <c r="DI11" s="624"/>
      <c r="DJ11" s="624"/>
      <c r="DK11" s="624"/>
      <c r="DL11" s="624"/>
      <c r="DM11" s="624"/>
      <c r="DN11" s="624"/>
      <c r="DO11" s="624"/>
      <c r="DP11" s="625"/>
      <c r="DQ11" s="632">
        <v>100160</v>
      </c>
      <c r="DR11" s="624"/>
      <c r="DS11" s="624"/>
      <c r="DT11" s="624"/>
      <c r="DU11" s="624"/>
      <c r="DV11" s="624"/>
      <c r="DW11" s="624"/>
      <c r="DX11" s="624"/>
      <c r="DY11" s="624"/>
      <c r="DZ11" s="624"/>
      <c r="EA11" s="624"/>
      <c r="EB11" s="624"/>
      <c r="EC11" s="633"/>
    </row>
    <row r="12" spans="2:143" ht="11.25" customHeight="1" x14ac:dyDescent="0.2">
      <c r="B12" s="620" t="s">
        <v>238</v>
      </c>
      <c r="C12" s="621"/>
      <c r="D12" s="621"/>
      <c r="E12" s="621"/>
      <c r="F12" s="621"/>
      <c r="G12" s="621"/>
      <c r="H12" s="621"/>
      <c r="I12" s="621"/>
      <c r="J12" s="621"/>
      <c r="K12" s="621"/>
      <c r="L12" s="621"/>
      <c r="M12" s="621"/>
      <c r="N12" s="621"/>
      <c r="O12" s="621"/>
      <c r="P12" s="621"/>
      <c r="Q12" s="622"/>
      <c r="R12" s="623" t="s">
        <v>122</v>
      </c>
      <c r="S12" s="624"/>
      <c r="T12" s="624"/>
      <c r="U12" s="624"/>
      <c r="V12" s="624"/>
      <c r="W12" s="624"/>
      <c r="X12" s="624"/>
      <c r="Y12" s="625"/>
      <c r="Z12" s="626" t="s">
        <v>122</v>
      </c>
      <c r="AA12" s="626"/>
      <c r="AB12" s="626"/>
      <c r="AC12" s="626"/>
      <c r="AD12" s="627" t="s">
        <v>122</v>
      </c>
      <c r="AE12" s="627"/>
      <c r="AF12" s="627"/>
      <c r="AG12" s="627"/>
      <c r="AH12" s="627"/>
      <c r="AI12" s="627"/>
      <c r="AJ12" s="627"/>
      <c r="AK12" s="627"/>
      <c r="AL12" s="628" t="s">
        <v>122</v>
      </c>
      <c r="AM12" s="629"/>
      <c r="AN12" s="629"/>
      <c r="AO12" s="630"/>
      <c r="AP12" s="620" t="s">
        <v>239</v>
      </c>
      <c r="AQ12" s="621"/>
      <c r="AR12" s="621"/>
      <c r="AS12" s="621"/>
      <c r="AT12" s="621"/>
      <c r="AU12" s="621"/>
      <c r="AV12" s="621"/>
      <c r="AW12" s="621"/>
      <c r="AX12" s="621"/>
      <c r="AY12" s="621"/>
      <c r="AZ12" s="621"/>
      <c r="BA12" s="621"/>
      <c r="BB12" s="621"/>
      <c r="BC12" s="621"/>
      <c r="BD12" s="621"/>
      <c r="BE12" s="621"/>
      <c r="BF12" s="622"/>
      <c r="BG12" s="623">
        <v>238577</v>
      </c>
      <c r="BH12" s="624"/>
      <c r="BI12" s="624"/>
      <c r="BJ12" s="624"/>
      <c r="BK12" s="624"/>
      <c r="BL12" s="624"/>
      <c r="BM12" s="624"/>
      <c r="BN12" s="625"/>
      <c r="BO12" s="626">
        <v>41.3</v>
      </c>
      <c r="BP12" s="626"/>
      <c r="BQ12" s="626"/>
      <c r="BR12" s="626"/>
      <c r="BS12" s="627" t="s">
        <v>122</v>
      </c>
      <c r="BT12" s="627"/>
      <c r="BU12" s="627"/>
      <c r="BV12" s="627"/>
      <c r="BW12" s="627"/>
      <c r="BX12" s="627"/>
      <c r="BY12" s="627"/>
      <c r="BZ12" s="627"/>
      <c r="CA12" s="627"/>
      <c r="CB12" s="631"/>
      <c r="CD12" s="620" t="s">
        <v>240</v>
      </c>
      <c r="CE12" s="621"/>
      <c r="CF12" s="621"/>
      <c r="CG12" s="621"/>
      <c r="CH12" s="621"/>
      <c r="CI12" s="621"/>
      <c r="CJ12" s="621"/>
      <c r="CK12" s="621"/>
      <c r="CL12" s="621"/>
      <c r="CM12" s="621"/>
      <c r="CN12" s="621"/>
      <c r="CO12" s="621"/>
      <c r="CP12" s="621"/>
      <c r="CQ12" s="622"/>
      <c r="CR12" s="623">
        <v>34909</v>
      </c>
      <c r="CS12" s="624"/>
      <c r="CT12" s="624"/>
      <c r="CU12" s="624"/>
      <c r="CV12" s="624"/>
      <c r="CW12" s="624"/>
      <c r="CX12" s="624"/>
      <c r="CY12" s="625"/>
      <c r="CZ12" s="626">
        <v>0.6</v>
      </c>
      <c r="DA12" s="626"/>
      <c r="DB12" s="626"/>
      <c r="DC12" s="626"/>
      <c r="DD12" s="632">
        <v>12847</v>
      </c>
      <c r="DE12" s="624"/>
      <c r="DF12" s="624"/>
      <c r="DG12" s="624"/>
      <c r="DH12" s="624"/>
      <c r="DI12" s="624"/>
      <c r="DJ12" s="624"/>
      <c r="DK12" s="624"/>
      <c r="DL12" s="624"/>
      <c r="DM12" s="624"/>
      <c r="DN12" s="624"/>
      <c r="DO12" s="624"/>
      <c r="DP12" s="625"/>
      <c r="DQ12" s="632">
        <v>12579</v>
      </c>
      <c r="DR12" s="624"/>
      <c r="DS12" s="624"/>
      <c r="DT12" s="624"/>
      <c r="DU12" s="624"/>
      <c r="DV12" s="624"/>
      <c r="DW12" s="624"/>
      <c r="DX12" s="624"/>
      <c r="DY12" s="624"/>
      <c r="DZ12" s="624"/>
      <c r="EA12" s="624"/>
      <c r="EB12" s="624"/>
      <c r="EC12" s="633"/>
    </row>
    <row r="13" spans="2:143" ht="11.25" customHeight="1" x14ac:dyDescent="0.2">
      <c r="B13" s="620" t="s">
        <v>241</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242</v>
      </c>
      <c r="AQ13" s="621"/>
      <c r="AR13" s="621"/>
      <c r="AS13" s="621"/>
      <c r="AT13" s="621"/>
      <c r="AU13" s="621"/>
      <c r="AV13" s="621"/>
      <c r="AW13" s="621"/>
      <c r="AX13" s="621"/>
      <c r="AY13" s="621"/>
      <c r="AZ13" s="621"/>
      <c r="BA13" s="621"/>
      <c r="BB13" s="621"/>
      <c r="BC13" s="621"/>
      <c r="BD13" s="621"/>
      <c r="BE13" s="621"/>
      <c r="BF13" s="622"/>
      <c r="BG13" s="623">
        <v>237510</v>
      </c>
      <c r="BH13" s="624"/>
      <c r="BI13" s="624"/>
      <c r="BJ13" s="624"/>
      <c r="BK13" s="624"/>
      <c r="BL13" s="624"/>
      <c r="BM13" s="624"/>
      <c r="BN13" s="625"/>
      <c r="BO13" s="626">
        <v>41.1</v>
      </c>
      <c r="BP13" s="626"/>
      <c r="BQ13" s="626"/>
      <c r="BR13" s="626"/>
      <c r="BS13" s="627" t="s">
        <v>122</v>
      </c>
      <c r="BT13" s="627"/>
      <c r="BU13" s="627"/>
      <c r="BV13" s="627"/>
      <c r="BW13" s="627"/>
      <c r="BX13" s="627"/>
      <c r="BY13" s="627"/>
      <c r="BZ13" s="627"/>
      <c r="CA13" s="627"/>
      <c r="CB13" s="631"/>
      <c r="CD13" s="620" t="s">
        <v>243</v>
      </c>
      <c r="CE13" s="621"/>
      <c r="CF13" s="621"/>
      <c r="CG13" s="621"/>
      <c r="CH13" s="621"/>
      <c r="CI13" s="621"/>
      <c r="CJ13" s="621"/>
      <c r="CK13" s="621"/>
      <c r="CL13" s="621"/>
      <c r="CM13" s="621"/>
      <c r="CN13" s="621"/>
      <c r="CO13" s="621"/>
      <c r="CP13" s="621"/>
      <c r="CQ13" s="622"/>
      <c r="CR13" s="623">
        <v>276804</v>
      </c>
      <c r="CS13" s="624"/>
      <c r="CT13" s="624"/>
      <c r="CU13" s="624"/>
      <c r="CV13" s="624"/>
      <c r="CW13" s="624"/>
      <c r="CX13" s="624"/>
      <c r="CY13" s="625"/>
      <c r="CZ13" s="626">
        <v>5.0999999999999996</v>
      </c>
      <c r="DA13" s="626"/>
      <c r="DB13" s="626"/>
      <c r="DC13" s="626"/>
      <c r="DD13" s="632">
        <v>122164</v>
      </c>
      <c r="DE13" s="624"/>
      <c r="DF13" s="624"/>
      <c r="DG13" s="624"/>
      <c r="DH13" s="624"/>
      <c r="DI13" s="624"/>
      <c r="DJ13" s="624"/>
      <c r="DK13" s="624"/>
      <c r="DL13" s="624"/>
      <c r="DM13" s="624"/>
      <c r="DN13" s="624"/>
      <c r="DO13" s="624"/>
      <c r="DP13" s="625"/>
      <c r="DQ13" s="632">
        <v>257000</v>
      </c>
      <c r="DR13" s="624"/>
      <c r="DS13" s="624"/>
      <c r="DT13" s="624"/>
      <c r="DU13" s="624"/>
      <c r="DV13" s="624"/>
      <c r="DW13" s="624"/>
      <c r="DX13" s="624"/>
      <c r="DY13" s="624"/>
      <c r="DZ13" s="624"/>
      <c r="EA13" s="624"/>
      <c r="EB13" s="624"/>
      <c r="EC13" s="633"/>
    </row>
    <row r="14" spans="2:143" ht="11.25" customHeight="1" x14ac:dyDescent="0.2">
      <c r="B14" s="620" t="s">
        <v>244</v>
      </c>
      <c r="C14" s="621"/>
      <c r="D14" s="621"/>
      <c r="E14" s="621"/>
      <c r="F14" s="621"/>
      <c r="G14" s="621"/>
      <c r="H14" s="621"/>
      <c r="I14" s="621"/>
      <c r="J14" s="621"/>
      <c r="K14" s="621"/>
      <c r="L14" s="621"/>
      <c r="M14" s="621"/>
      <c r="N14" s="621"/>
      <c r="O14" s="621"/>
      <c r="P14" s="621"/>
      <c r="Q14" s="622"/>
      <c r="R14" s="623" t="s">
        <v>122</v>
      </c>
      <c r="S14" s="624"/>
      <c r="T14" s="624"/>
      <c r="U14" s="624"/>
      <c r="V14" s="624"/>
      <c r="W14" s="624"/>
      <c r="X14" s="624"/>
      <c r="Y14" s="625"/>
      <c r="Z14" s="626" t="s">
        <v>122</v>
      </c>
      <c r="AA14" s="626"/>
      <c r="AB14" s="626"/>
      <c r="AC14" s="626"/>
      <c r="AD14" s="627" t="s">
        <v>122</v>
      </c>
      <c r="AE14" s="627"/>
      <c r="AF14" s="627"/>
      <c r="AG14" s="627"/>
      <c r="AH14" s="627"/>
      <c r="AI14" s="627"/>
      <c r="AJ14" s="627"/>
      <c r="AK14" s="627"/>
      <c r="AL14" s="628" t="s">
        <v>122</v>
      </c>
      <c r="AM14" s="629"/>
      <c r="AN14" s="629"/>
      <c r="AO14" s="630"/>
      <c r="AP14" s="620" t="s">
        <v>245</v>
      </c>
      <c r="AQ14" s="621"/>
      <c r="AR14" s="621"/>
      <c r="AS14" s="621"/>
      <c r="AT14" s="621"/>
      <c r="AU14" s="621"/>
      <c r="AV14" s="621"/>
      <c r="AW14" s="621"/>
      <c r="AX14" s="621"/>
      <c r="AY14" s="621"/>
      <c r="AZ14" s="621"/>
      <c r="BA14" s="621"/>
      <c r="BB14" s="621"/>
      <c r="BC14" s="621"/>
      <c r="BD14" s="621"/>
      <c r="BE14" s="621"/>
      <c r="BF14" s="622"/>
      <c r="BG14" s="623">
        <v>30417</v>
      </c>
      <c r="BH14" s="624"/>
      <c r="BI14" s="624"/>
      <c r="BJ14" s="624"/>
      <c r="BK14" s="624"/>
      <c r="BL14" s="624"/>
      <c r="BM14" s="624"/>
      <c r="BN14" s="625"/>
      <c r="BO14" s="626">
        <v>5.3</v>
      </c>
      <c r="BP14" s="626"/>
      <c r="BQ14" s="626"/>
      <c r="BR14" s="626"/>
      <c r="BS14" s="627" t="s">
        <v>122</v>
      </c>
      <c r="BT14" s="627"/>
      <c r="BU14" s="627"/>
      <c r="BV14" s="627"/>
      <c r="BW14" s="627"/>
      <c r="BX14" s="627"/>
      <c r="BY14" s="627"/>
      <c r="BZ14" s="627"/>
      <c r="CA14" s="627"/>
      <c r="CB14" s="631"/>
      <c r="CD14" s="620" t="s">
        <v>246</v>
      </c>
      <c r="CE14" s="621"/>
      <c r="CF14" s="621"/>
      <c r="CG14" s="621"/>
      <c r="CH14" s="621"/>
      <c r="CI14" s="621"/>
      <c r="CJ14" s="621"/>
      <c r="CK14" s="621"/>
      <c r="CL14" s="621"/>
      <c r="CM14" s="621"/>
      <c r="CN14" s="621"/>
      <c r="CO14" s="621"/>
      <c r="CP14" s="621"/>
      <c r="CQ14" s="622"/>
      <c r="CR14" s="623">
        <v>260369</v>
      </c>
      <c r="CS14" s="624"/>
      <c r="CT14" s="624"/>
      <c r="CU14" s="624"/>
      <c r="CV14" s="624"/>
      <c r="CW14" s="624"/>
      <c r="CX14" s="624"/>
      <c r="CY14" s="625"/>
      <c r="CZ14" s="626">
        <v>4.8</v>
      </c>
      <c r="DA14" s="626"/>
      <c r="DB14" s="626"/>
      <c r="DC14" s="626"/>
      <c r="DD14" s="632">
        <v>101808</v>
      </c>
      <c r="DE14" s="624"/>
      <c r="DF14" s="624"/>
      <c r="DG14" s="624"/>
      <c r="DH14" s="624"/>
      <c r="DI14" s="624"/>
      <c r="DJ14" s="624"/>
      <c r="DK14" s="624"/>
      <c r="DL14" s="624"/>
      <c r="DM14" s="624"/>
      <c r="DN14" s="624"/>
      <c r="DO14" s="624"/>
      <c r="DP14" s="625"/>
      <c r="DQ14" s="632">
        <v>157006</v>
      </c>
      <c r="DR14" s="624"/>
      <c r="DS14" s="624"/>
      <c r="DT14" s="624"/>
      <c r="DU14" s="624"/>
      <c r="DV14" s="624"/>
      <c r="DW14" s="624"/>
      <c r="DX14" s="624"/>
      <c r="DY14" s="624"/>
      <c r="DZ14" s="624"/>
      <c r="EA14" s="624"/>
      <c r="EB14" s="624"/>
      <c r="EC14" s="633"/>
    </row>
    <row r="15" spans="2:143" ht="11.25" customHeight="1" x14ac:dyDescent="0.2">
      <c r="B15" s="620" t="s">
        <v>247</v>
      </c>
      <c r="C15" s="621"/>
      <c r="D15" s="621"/>
      <c r="E15" s="621"/>
      <c r="F15" s="621"/>
      <c r="G15" s="621"/>
      <c r="H15" s="621"/>
      <c r="I15" s="621"/>
      <c r="J15" s="621"/>
      <c r="K15" s="621"/>
      <c r="L15" s="621"/>
      <c r="M15" s="621"/>
      <c r="N15" s="621"/>
      <c r="O15" s="621"/>
      <c r="P15" s="621"/>
      <c r="Q15" s="622"/>
      <c r="R15" s="623">
        <v>2973</v>
      </c>
      <c r="S15" s="624"/>
      <c r="T15" s="624"/>
      <c r="U15" s="624"/>
      <c r="V15" s="624"/>
      <c r="W15" s="624"/>
      <c r="X15" s="624"/>
      <c r="Y15" s="625"/>
      <c r="Z15" s="626">
        <v>0.1</v>
      </c>
      <c r="AA15" s="626"/>
      <c r="AB15" s="626"/>
      <c r="AC15" s="626"/>
      <c r="AD15" s="627">
        <v>2973</v>
      </c>
      <c r="AE15" s="627"/>
      <c r="AF15" s="627"/>
      <c r="AG15" s="627"/>
      <c r="AH15" s="627"/>
      <c r="AI15" s="627"/>
      <c r="AJ15" s="627"/>
      <c r="AK15" s="627"/>
      <c r="AL15" s="628">
        <v>0.1</v>
      </c>
      <c r="AM15" s="629"/>
      <c r="AN15" s="629"/>
      <c r="AO15" s="630"/>
      <c r="AP15" s="620" t="s">
        <v>248</v>
      </c>
      <c r="AQ15" s="621"/>
      <c r="AR15" s="621"/>
      <c r="AS15" s="621"/>
      <c r="AT15" s="621"/>
      <c r="AU15" s="621"/>
      <c r="AV15" s="621"/>
      <c r="AW15" s="621"/>
      <c r="AX15" s="621"/>
      <c r="AY15" s="621"/>
      <c r="AZ15" s="621"/>
      <c r="BA15" s="621"/>
      <c r="BB15" s="621"/>
      <c r="BC15" s="621"/>
      <c r="BD15" s="621"/>
      <c r="BE15" s="621"/>
      <c r="BF15" s="622"/>
      <c r="BG15" s="623">
        <v>36795</v>
      </c>
      <c r="BH15" s="624"/>
      <c r="BI15" s="624"/>
      <c r="BJ15" s="624"/>
      <c r="BK15" s="624"/>
      <c r="BL15" s="624"/>
      <c r="BM15" s="624"/>
      <c r="BN15" s="625"/>
      <c r="BO15" s="626">
        <v>6.4</v>
      </c>
      <c r="BP15" s="626"/>
      <c r="BQ15" s="626"/>
      <c r="BR15" s="626"/>
      <c r="BS15" s="627" t="s">
        <v>122</v>
      </c>
      <c r="BT15" s="627"/>
      <c r="BU15" s="627"/>
      <c r="BV15" s="627"/>
      <c r="BW15" s="627"/>
      <c r="BX15" s="627"/>
      <c r="BY15" s="627"/>
      <c r="BZ15" s="627"/>
      <c r="CA15" s="627"/>
      <c r="CB15" s="631"/>
      <c r="CD15" s="620" t="s">
        <v>249</v>
      </c>
      <c r="CE15" s="621"/>
      <c r="CF15" s="621"/>
      <c r="CG15" s="621"/>
      <c r="CH15" s="621"/>
      <c r="CI15" s="621"/>
      <c r="CJ15" s="621"/>
      <c r="CK15" s="621"/>
      <c r="CL15" s="621"/>
      <c r="CM15" s="621"/>
      <c r="CN15" s="621"/>
      <c r="CO15" s="621"/>
      <c r="CP15" s="621"/>
      <c r="CQ15" s="622"/>
      <c r="CR15" s="623">
        <v>767382</v>
      </c>
      <c r="CS15" s="624"/>
      <c r="CT15" s="624"/>
      <c r="CU15" s="624"/>
      <c r="CV15" s="624"/>
      <c r="CW15" s="624"/>
      <c r="CX15" s="624"/>
      <c r="CY15" s="625"/>
      <c r="CZ15" s="626">
        <v>14.2</v>
      </c>
      <c r="DA15" s="626"/>
      <c r="DB15" s="626"/>
      <c r="DC15" s="626"/>
      <c r="DD15" s="632">
        <v>59978</v>
      </c>
      <c r="DE15" s="624"/>
      <c r="DF15" s="624"/>
      <c r="DG15" s="624"/>
      <c r="DH15" s="624"/>
      <c r="DI15" s="624"/>
      <c r="DJ15" s="624"/>
      <c r="DK15" s="624"/>
      <c r="DL15" s="624"/>
      <c r="DM15" s="624"/>
      <c r="DN15" s="624"/>
      <c r="DO15" s="624"/>
      <c r="DP15" s="625"/>
      <c r="DQ15" s="632">
        <v>706740</v>
      </c>
      <c r="DR15" s="624"/>
      <c r="DS15" s="624"/>
      <c r="DT15" s="624"/>
      <c r="DU15" s="624"/>
      <c r="DV15" s="624"/>
      <c r="DW15" s="624"/>
      <c r="DX15" s="624"/>
      <c r="DY15" s="624"/>
      <c r="DZ15" s="624"/>
      <c r="EA15" s="624"/>
      <c r="EB15" s="624"/>
      <c r="EC15" s="633"/>
    </row>
    <row r="16" spans="2:143" ht="11.25" customHeight="1" x14ac:dyDescent="0.2">
      <c r="B16" s="620" t="s">
        <v>250</v>
      </c>
      <c r="C16" s="621"/>
      <c r="D16" s="621"/>
      <c r="E16" s="621"/>
      <c r="F16" s="621"/>
      <c r="G16" s="621"/>
      <c r="H16" s="621"/>
      <c r="I16" s="621"/>
      <c r="J16" s="621"/>
      <c r="K16" s="621"/>
      <c r="L16" s="621"/>
      <c r="M16" s="621"/>
      <c r="N16" s="621"/>
      <c r="O16" s="621"/>
      <c r="P16" s="621"/>
      <c r="Q16" s="622"/>
      <c r="R16" s="623">
        <v>8693</v>
      </c>
      <c r="S16" s="624"/>
      <c r="T16" s="624"/>
      <c r="U16" s="624"/>
      <c r="V16" s="624"/>
      <c r="W16" s="624"/>
      <c r="X16" s="624"/>
      <c r="Y16" s="625"/>
      <c r="Z16" s="626">
        <v>0.2</v>
      </c>
      <c r="AA16" s="626"/>
      <c r="AB16" s="626"/>
      <c r="AC16" s="626"/>
      <c r="AD16" s="627">
        <v>8693</v>
      </c>
      <c r="AE16" s="627"/>
      <c r="AF16" s="627"/>
      <c r="AG16" s="627"/>
      <c r="AH16" s="627"/>
      <c r="AI16" s="627"/>
      <c r="AJ16" s="627"/>
      <c r="AK16" s="627"/>
      <c r="AL16" s="628">
        <v>0.3</v>
      </c>
      <c r="AM16" s="629"/>
      <c r="AN16" s="629"/>
      <c r="AO16" s="630"/>
      <c r="AP16" s="620" t="s">
        <v>251</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252</v>
      </c>
      <c r="CE16" s="621"/>
      <c r="CF16" s="621"/>
      <c r="CG16" s="621"/>
      <c r="CH16" s="621"/>
      <c r="CI16" s="621"/>
      <c r="CJ16" s="621"/>
      <c r="CK16" s="621"/>
      <c r="CL16" s="621"/>
      <c r="CM16" s="621"/>
      <c r="CN16" s="621"/>
      <c r="CO16" s="621"/>
      <c r="CP16" s="621"/>
      <c r="CQ16" s="622"/>
      <c r="CR16" s="623" t="s">
        <v>122</v>
      </c>
      <c r="CS16" s="624"/>
      <c r="CT16" s="624"/>
      <c r="CU16" s="624"/>
      <c r="CV16" s="624"/>
      <c r="CW16" s="624"/>
      <c r="CX16" s="624"/>
      <c r="CY16" s="625"/>
      <c r="CZ16" s="626" t="s">
        <v>122</v>
      </c>
      <c r="DA16" s="626"/>
      <c r="DB16" s="626"/>
      <c r="DC16" s="626"/>
      <c r="DD16" s="632" t="s">
        <v>122</v>
      </c>
      <c r="DE16" s="624"/>
      <c r="DF16" s="624"/>
      <c r="DG16" s="624"/>
      <c r="DH16" s="624"/>
      <c r="DI16" s="624"/>
      <c r="DJ16" s="624"/>
      <c r="DK16" s="624"/>
      <c r="DL16" s="624"/>
      <c r="DM16" s="624"/>
      <c r="DN16" s="624"/>
      <c r="DO16" s="624"/>
      <c r="DP16" s="625"/>
      <c r="DQ16" s="632" t="s">
        <v>122</v>
      </c>
      <c r="DR16" s="624"/>
      <c r="DS16" s="624"/>
      <c r="DT16" s="624"/>
      <c r="DU16" s="624"/>
      <c r="DV16" s="624"/>
      <c r="DW16" s="624"/>
      <c r="DX16" s="624"/>
      <c r="DY16" s="624"/>
      <c r="DZ16" s="624"/>
      <c r="EA16" s="624"/>
      <c r="EB16" s="624"/>
      <c r="EC16" s="633"/>
    </row>
    <row r="17" spans="2:133" ht="11.25" customHeight="1" x14ac:dyDescent="0.2">
      <c r="B17" s="620" t="s">
        <v>253</v>
      </c>
      <c r="C17" s="621"/>
      <c r="D17" s="621"/>
      <c r="E17" s="621"/>
      <c r="F17" s="621"/>
      <c r="G17" s="621"/>
      <c r="H17" s="621"/>
      <c r="I17" s="621"/>
      <c r="J17" s="621"/>
      <c r="K17" s="621"/>
      <c r="L17" s="621"/>
      <c r="M17" s="621"/>
      <c r="N17" s="621"/>
      <c r="O17" s="621"/>
      <c r="P17" s="621"/>
      <c r="Q17" s="622"/>
      <c r="R17" s="623">
        <v>29444</v>
      </c>
      <c r="S17" s="624"/>
      <c r="T17" s="624"/>
      <c r="U17" s="624"/>
      <c r="V17" s="624"/>
      <c r="W17" s="624"/>
      <c r="X17" s="624"/>
      <c r="Y17" s="625"/>
      <c r="Z17" s="626">
        <v>0.5</v>
      </c>
      <c r="AA17" s="626"/>
      <c r="AB17" s="626"/>
      <c r="AC17" s="626"/>
      <c r="AD17" s="627">
        <v>29444</v>
      </c>
      <c r="AE17" s="627"/>
      <c r="AF17" s="627"/>
      <c r="AG17" s="627"/>
      <c r="AH17" s="627"/>
      <c r="AI17" s="627"/>
      <c r="AJ17" s="627"/>
      <c r="AK17" s="627"/>
      <c r="AL17" s="628">
        <v>1.1000000000000001</v>
      </c>
      <c r="AM17" s="629"/>
      <c r="AN17" s="629"/>
      <c r="AO17" s="630"/>
      <c r="AP17" s="620" t="s">
        <v>254</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255</v>
      </c>
      <c r="CE17" s="621"/>
      <c r="CF17" s="621"/>
      <c r="CG17" s="621"/>
      <c r="CH17" s="621"/>
      <c r="CI17" s="621"/>
      <c r="CJ17" s="621"/>
      <c r="CK17" s="621"/>
      <c r="CL17" s="621"/>
      <c r="CM17" s="621"/>
      <c r="CN17" s="621"/>
      <c r="CO17" s="621"/>
      <c r="CP17" s="621"/>
      <c r="CQ17" s="622"/>
      <c r="CR17" s="623">
        <v>328041</v>
      </c>
      <c r="CS17" s="624"/>
      <c r="CT17" s="624"/>
      <c r="CU17" s="624"/>
      <c r="CV17" s="624"/>
      <c r="CW17" s="624"/>
      <c r="CX17" s="624"/>
      <c r="CY17" s="625"/>
      <c r="CZ17" s="626">
        <v>6.1</v>
      </c>
      <c r="DA17" s="626"/>
      <c r="DB17" s="626"/>
      <c r="DC17" s="626"/>
      <c r="DD17" s="632" t="s">
        <v>122</v>
      </c>
      <c r="DE17" s="624"/>
      <c r="DF17" s="624"/>
      <c r="DG17" s="624"/>
      <c r="DH17" s="624"/>
      <c r="DI17" s="624"/>
      <c r="DJ17" s="624"/>
      <c r="DK17" s="624"/>
      <c r="DL17" s="624"/>
      <c r="DM17" s="624"/>
      <c r="DN17" s="624"/>
      <c r="DO17" s="624"/>
      <c r="DP17" s="625"/>
      <c r="DQ17" s="632">
        <v>328041</v>
      </c>
      <c r="DR17" s="624"/>
      <c r="DS17" s="624"/>
      <c r="DT17" s="624"/>
      <c r="DU17" s="624"/>
      <c r="DV17" s="624"/>
      <c r="DW17" s="624"/>
      <c r="DX17" s="624"/>
      <c r="DY17" s="624"/>
      <c r="DZ17" s="624"/>
      <c r="EA17" s="624"/>
      <c r="EB17" s="624"/>
      <c r="EC17" s="633"/>
    </row>
    <row r="18" spans="2:133" ht="11.25" customHeight="1" x14ac:dyDescent="0.2">
      <c r="B18" s="620" t="s">
        <v>256</v>
      </c>
      <c r="C18" s="621"/>
      <c r="D18" s="621"/>
      <c r="E18" s="621"/>
      <c r="F18" s="621"/>
      <c r="G18" s="621"/>
      <c r="H18" s="621"/>
      <c r="I18" s="621"/>
      <c r="J18" s="621"/>
      <c r="K18" s="621"/>
      <c r="L18" s="621"/>
      <c r="M18" s="621"/>
      <c r="N18" s="621"/>
      <c r="O18" s="621"/>
      <c r="P18" s="621"/>
      <c r="Q18" s="622"/>
      <c r="R18" s="623">
        <v>4137</v>
      </c>
      <c r="S18" s="624"/>
      <c r="T18" s="624"/>
      <c r="U18" s="624"/>
      <c r="V18" s="624"/>
      <c r="W18" s="624"/>
      <c r="X18" s="624"/>
      <c r="Y18" s="625"/>
      <c r="Z18" s="626">
        <v>0.1</v>
      </c>
      <c r="AA18" s="626"/>
      <c r="AB18" s="626"/>
      <c r="AC18" s="626"/>
      <c r="AD18" s="627">
        <v>4137</v>
      </c>
      <c r="AE18" s="627"/>
      <c r="AF18" s="627"/>
      <c r="AG18" s="627"/>
      <c r="AH18" s="627"/>
      <c r="AI18" s="627"/>
      <c r="AJ18" s="627"/>
      <c r="AK18" s="627"/>
      <c r="AL18" s="628">
        <v>0.2</v>
      </c>
      <c r="AM18" s="629"/>
      <c r="AN18" s="629"/>
      <c r="AO18" s="630"/>
      <c r="AP18" s="620" t="s">
        <v>257</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258</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x14ac:dyDescent="0.2">
      <c r="B19" s="620" t="s">
        <v>259</v>
      </c>
      <c r="C19" s="621"/>
      <c r="D19" s="621"/>
      <c r="E19" s="621"/>
      <c r="F19" s="621"/>
      <c r="G19" s="621"/>
      <c r="H19" s="621"/>
      <c r="I19" s="621"/>
      <c r="J19" s="621"/>
      <c r="K19" s="621"/>
      <c r="L19" s="621"/>
      <c r="M19" s="621"/>
      <c r="N19" s="621"/>
      <c r="O19" s="621"/>
      <c r="P19" s="621"/>
      <c r="Q19" s="622"/>
      <c r="R19" s="623">
        <v>24987</v>
      </c>
      <c r="S19" s="624"/>
      <c r="T19" s="624"/>
      <c r="U19" s="624"/>
      <c r="V19" s="624"/>
      <c r="W19" s="624"/>
      <c r="X19" s="624"/>
      <c r="Y19" s="625"/>
      <c r="Z19" s="626">
        <v>0.4</v>
      </c>
      <c r="AA19" s="626"/>
      <c r="AB19" s="626"/>
      <c r="AC19" s="626"/>
      <c r="AD19" s="627">
        <v>24987</v>
      </c>
      <c r="AE19" s="627"/>
      <c r="AF19" s="627"/>
      <c r="AG19" s="627"/>
      <c r="AH19" s="627"/>
      <c r="AI19" s="627"/>
      <c r="AJ19" s="627"/>
      <c r="AK19" s="627"/>
      <c r="AL19" s="628">
        <v>1</v>
      </c>
      <c r="AM19" s="629"/>
      <c r="AN19" s="629"/>
      <c r="AO19" s="630"/>
      <c r="AP19" s="620" t="s">
        <v>260</v>
      </c>
      <c r="AQ19" s="621"/>
      <c r="AR19" s="621"/>
      <c r="AS19" s="621"/>
      <c r="AT19" s="621"/>
      <c r="AU19" s="621"/>
      <c r="AV19" s="621"/>
      <c r="AW19" s="621"/>
      <c r="AX19" s="621"/>
      <c r="AY19" s="621"/>
      <c r="AZ19" s="621"/>
      <c r="BA19" s="621"/>
      <c r="BB19" s="621"/>
      <c r="BC19" s="621"/>
      <c r="BD19" s="621"/>
      <c r="BE19" s="621"/>
      <c r="BF19" s="622"/>
      <c r="BG19" s="623" t="s">
        <v>122</v>
      </c>
      <c r="BH19" s="624"/>
      <c r="BI19" s="624"/>
      <c r="BJ19" s="624"/>
      <c r="BK19" s="624"/>
      <c r="BL19" s="624"/>
      <c r="BM19" s="624"/>
      <c r="BN19" s="625"/>
      <c r="BO19" s="626" t="s">
        <v>122</v>
      </c>
      <c r="BP19" s="626"/>
      <c r="BQ19" s="626"/>
      <c r="BR19" s="626"/>
      <c r="BS19" s="627" t="s">
        <v>122</v>
      </c>
      <c r="BT19" s="627"/>
      <c r="BU19" s="627"/>
      <c r="BV19" s="627"/>
      <c r="BW19" s="627"/>
      <c r="BX19" s="627"/>
      <c r="BY19" s="627"/>
      <c r="BZ19" s="627"/>
      <c r="CA19" s="627"/>
      <c r="CB19" s="631"/>
      <c r="CD19" s="620" t="s">
        <v>261</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2">
      <c r="B20" s="636" t="s">
        <v>262</v>
      </c>
      <c r="C20" s="637"/>
      <c r="D20" s="637"/>
      <c r="E20" s="637"/>
      <c r="F20" s="637"/>
      <c r="G20" s="637"/>
      <c r="H20" s="637"/>
      <c r="I20" s="637"/>
      <c r="J20" s="637"/>
      <c r="K20" s="637"/>
      <c r="L20" s="637"/>
      <c r="M20" s="637"/>
      <c r="N20" s="637"/>
      <c r="O20" s="637"/>
      <c r="P20" s="637"/>
      <c r="Q20" s="638"/>
      <c r="R20" s="623">
        <v>320</v>
      </c>
      <c r="S20" s="624"/>
      <c r="T20" s="624"/>
      <c r="U20" s="624"/>
      <c r="V20" s="624"/>
      <c r="W20" s="624"/>
      <c r="X20" s="624"/>
      <c r="Y20" s="625"/>
      <c r="Z20" s="626">
        <v>0</v>
      </c>
      <c r="AA20" s="626"/>
      <c r="AB20" s="626"/>
      <c r="AC20" s="626"/>
      <c r="AD20" s="627">
        <v>320</v>
      </c>
      <c r="AE20" s="627"/>
      <c r="AF20" s="627"/>
      <c r="AG20" s="627"/>
      <c r="AH20" s="627"/>
      <c r="AI20" s="627"/>
      <c r="AJ20" s="627"/>
      <c r="AK20" s="627"/>
      <c r="AL20" s="628">
        <v>0</v>
      </c>
      <c r="AM20" s="629"/>
      <c r="AN20" s="629"/>
      <c r="AO20" s="630"/>
      <c r="AP20" s="620" t="s">
        <v>263</v>
      </c>
      <c r="AQ20" s="621"/>
      <c r="AR20" s="621"/>
      <c r="AS20" s="621"/>
      <c r="AT20" s="621"/>
      <c r="AU20" s="621"/>
      <c r="AV20" s="621"/>
      <c r="AW20" s="621"/>
      <c r="AX20" s="621"/>
      <c r="AY20" s="621"/>
      <c r="AZ20" s="621"/>
      <c r="BA20" s="621"/>
      <c r="BB20" s="621"/>
      <c r="BC20" s="621"/>
      <c r="BD20" s="621"/>
      <c r="BE20" s="621"/>
      <c r="BF20" s="622"/>
      <c r="BG20" s="623" t="s">
        <v>122</v>
      </c>
      <c r="BH20" s="624"/>
      <c r="BI20" s="624"/>
      <c r="BJ20" s="624"/>
      <c r="BK20" s="624"/>
      <c r="BL20" s="624"/>
      <c r="BM20" s="624"/>
      <c r="BN20" s="625"/>
      <c r="BO20" s="626" t="s">
        <v>122</v>
      </c>
      <c r="BP20" s="626"/>
      <c r="BQ20" s="626"/>
      <c r="BR20" s="626"/>
      <c r="BS20" s="627" t="s">
        <v>122</v>
      </c>
      <c r="BT20" s="627"/>
      <c r="BU20" s="627"/>
      <c r="BV20" s="627"/>
      <c r="BW20" s="627"/>
      <c r="BX20" s="627"/>
      <c r="BY20" s="627"/>
      <c r="BZ20" s="627"/>
      <c r="CA20" s="627"/>
      <c r="CB20" s="631"/>
      <c r="CD20" s="620" t="s">
        <v>264</v>
      </c>
      <c r="CE20" s="621"/>
      <c r="CF20" s="621"/>
      <c r="CG20" s="621"/>
      <c r="CH20" s="621"/>
      <c r="CI20" s="621"/>
      <c r="CJ20" s="621"/>
      <c r="CK20" s="621"/>
      <c r="CL20" s="621"/>
      <c r="CM20" s="621"/>
      <c r="CN20" s="621"/>
      <c r="CO20" s="621"/>
      <c r="CP20" s="621"/>
      <c r="CQ20" s="622"/>
      <c r="CR20" s="623">
        <v>5396924</v>
      </c>
      <c r="CS20" s="624"/>
      <c r="CT20" s="624"/>
      <c r="CU20" s="624"/>
      <c r="CV20" s="624"/>
      <c r="CW20" s="624"/>
      <c r="CX20" s="624"/>
      <c r="CY20" s="625"/>
      <c r="CZ20" s="626">
        <v>100</v>
      </c>
      <c r="DA20" s="626"/>
      <c r="DB20" s="626"/>
      <c r="DC20" s="626"/>
      <c r="DD20" s="632">
        <v>404488</v>
      </c>
      <c r="DE20" s="624"/>
      <c r="DF20" s="624"/>
      <c r="DG20" s="624"/>
      <c r="DH20" s="624"/>
      <c r="DI20" s="624"/>
      <c r="DJ20" s="624"/>
      <c r="DK20" s="624"/>
      <c r="DL20" s="624"/>
      <c r="DM20" s="624"/>
      <c r="DN20" s="624"/>
      <c r="DO20" s="624"/>
      <c r="DP20" s="625"/>
      <c r="DQ20" s="632">
        <v>4507481</v>
      </c>
      <c r="DR20" s="624"/>
      <c r="DS20" s="624"/>
      <c r="DT20" s="624"/>
      <c r="DU20" s="624"/>
      <c r="DV20" s="624"/>
      <c r="DW20" s="624"/>
      <c r="DX20" s="624"/>
      <c r="DY20" s="624"/>
      <c r="DZ20" s="624"/>
      <c r="EA20" s="624"/>
      <c r="EB20" s="624"/>
      <c r="EC20" s="633"/>
    </row>
    <row r="21" spans="2:133" ht="11.25" customHeight="1" x14ac:dyDescent="0.2">
      <c r="B21" s="620" t="s">
        <v>265</v>
      </c>
      <c r="C21" s="621"/>
      <c r="D21" s="621"/>
      <c r="E21" s="621"/>
      <c r="F21" s="621"/>
      <c r="G21" s="621"/>
      <c r="H21" s="621"/>
      <c r="I21" s="621"/>
      <c r="J21" s="621"/>
      <c r="K21" s="621"/>
      <c r="L21" s="621"/>
      <c r="M21" s="621"/>
      <c r="N21" s="621"/>
      <c r="O21" s="621"/>
      <c r="P21" s="621"/>
      <c r="Q21" s="622"/>
      <c r="R21" s="623">
        <v>1907948</v>
      </c>
      <c r="S21" s="624"/>
      <c r="T21" s="624"/>
      <c r="U21" s="624"/>
      <c r="V21" s="624"/>
      <c r="W21" s="624"/>
      <c r="X21" s="624"/>
      <c r="Y21" s="625"/>
      <c r="Z21" s="626">
        <v>33.6</v>
      </c>
      <c r="AA21" s="626"/>
      <c r="AB21" s="626"/>
      <c r="AC21" s="626"/>
      <c r="AD21" s="627">
        <v>1789063</v>
      </c>
      <c r="AE21" s="627"/>
      <c r="AF21" s="627"/>
      <c r="AG21" s="627"/>
      <c r="AH21" s="627"/>
      <c r="AI21" s="627"/>
      <c r="AJ21" s="627"/>
      <c r="AK21" s="627"/>
      <c r="AL21" s="628">
        <v>68.3</v>
      </c>
      <c r="AM21" s="629"/>
      <c r="AN21" s="629"/>
      <c r="AO21" s="630"/>
      <c r="AP21" s="620" t="s">
        <v>266</v>
      </c>
      <c r="AQ21" s="639"/>
      <c r="AR21" s="639"/>
      <c r="AS21" s="639"/>
      <c r="AT21" s="639"/>
      <c r="AU21" s="639"/>
      <c r="AV21" s="639"/>
      <c r="AW21" s="639"/>
      <c r="AX21" s="639"/>
      <c r="AY21" s="639"/>
      <c r="AZ21" s="639"/>
      <c r="BA21" s="639"/>
      <c r="BB21" s="639"/>
      <c r="BC21" s="639"/>
      <c r="BD21" s="639"/>
      <c r="BE21" s="639"/>
      <c r="BF21" s="640"/>
      <c r="BG21" s="623" t="s">
        <v>122</v>
      </c>
      <c r="BH21" s="624"/>
      <c r="BI21" s="624"/>
      <c r="BJ21" s="624"/>
      <c r="BK21" s="624"/>
      <c r="BL21" s="624"/>
      <c r="BM21" s="624"/>
      <c r="BN21" s="625"/>
      <c r="BO21" s="626" t="s">
        <v>122</v>
      </c>
      <c r="BP21" s="626"/>
      <c r="BQ21" s="626"/>
      <c r="BR21" s="626"/>
      <c r="BS21" s="627" t="s">
        <v>122</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2">
      <c r="B22" s="620" t="s">
        <v>267</v>
      </c>
      <c r="C22" s="621"/>
      <c r="D22" s="621"/>
      <c r="E22" s="621"/>
      <c r="F22" s="621"/>
      <c r="G22" s="621"/>
      <c r="H22" s="621"/>
      <c r="I22" s="621"/>
      <c r="J22" s="621"/>
      <c r="K22" s="621"/>
      <c r="L22" s="621"/>
      <c r="M22" s="621"/>
      <c r="N22" s="621"/>
      <c r="O22" s="621"/>
      <c r="P22" s="621"/>
      <c r="Q22" s="622"/>
      <c r="R22" s="623">
        <v>1789063</v>
      </c>
      <c r="S22" s="624"/>
      <c r="T22" s="624"/>
      <c r="U22" s="624"/>
      <c r="V22" s="624"/>
      <c r="W22" s="624"/>
      <c r="X22" s="624"/>
      <c r="Y22" s="625"/>
      <c r="Z22" s="626">
        <v>31.5</v>
      </c>
      <c r="AA22" s="626"/>
      <c r="AB22" s="626"/>
      <c r="AC22" s="626"/>
      <c r="AD22" s="627">
        <v>1789063</v>
      </c>
      <c r="AE22" s="627"/>
      <c r="AF22" s="627"/>
      <c r="AG22" s="627"/>
      <c r="AH22" s="627"/>
      <c r="AI22" s="627"/>
      <c r="AJ22" s="627"/>
      <c r="AK22" s="627"/>
      <c r="AL22" s="628">
        <v>68.3</v>
      </c>
      <c r="AM22" s="629"/>
      <c r="AN22" s="629"/>
      <c r="AO22" s="630"/>
      <c r="AP22" s="620" t="s">
        <v>268</v>
      </c>
      <c r="AQ22" s="639"/>
      <c r="AR22" s="639"/>
      <c r="AS22" s="639"/>
      <c r="AT22" s="639"/>
      <c r="AU22" s="639"/>
      <c r="AV22" s="639"/>
      <c r="AW22" s="639"/>
      <c r="AX22" s="639"/>
      <c r="AY22" s="639"/>
      <c r="AZ22" s="639"/>
      <c r="BA22" s="639"/>
      <c r="BB22" s="639"/>
      <c r="BC22" s="639"/>
      <c r="BD22" s="639"/>
      <c r="BE22" s="639"/>
      <c r="BF22" s="640"/>
      <c r="BG22" s="623" t="s">
        <v>122</v>
      </c>
      <c r="BH22" s="624"/>
      <c r="BI22" s="624"/>
      <c r="BJ22" s="624"/>
      <c r="BK22" s="624"/>
      <c r="BL22" s="624"/>
      <c r="BM22" s="624"/>
      <c r="BN22" s="625"/>
      <c r="BO22" s="626" t="s">
        <v>122</v>
      </c>
      <c r="BP22" s="626"/>
      <c r="BQ22" s="626"/>
      <c r="BR22" s="626"/>
      <c r="BS22" s="627" t="s">
        <v>122</v>
      </c>
      <c r="BT22" s="627"/>
      <c r="BU22" s="627"/>
      <c r="BV22" s="627"/>
      <c r="BW22" s="627"/>
      <c r="BX22" s="627"/>
      <c r="BY22" s="627"/>
      <c r="BZ22" s="627"/>
      <c r="CA22" s="627"/>
      <c r="CB22" s="631"/>
      <c r="CD22" s="605" t="s">
        <v>269</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2">
      <c r="B23" s="620" t="s">
        <v>270</v>
      </c>
      <c r="C23" s="621"/>
      <c r="D23" s="621"/>
      <c r="E23" s="621"/>
      <c r="F23" s="621"/>
      <c r="G23" s="621"/>
      <c r="H23" s="621"/>
      <c r="I23" s="621"/>
      <c r="J23" s="621"/>
      <c r="K23" s="621"/>
      <c r="L23" s="621"/>
      <c r="M23" s="621"/>
      <c r="N23" s="621"/>
      <c r="O23" s="621"/>
      <c r="P23" s="621"/>
      <c r="Q23" s="622"/>
      <c r="R23" s="623">
        <v>118885</v>
      </c>
      <c r="S23" s="624"/>
      <c r="T23" s="624"/>
      <c r="U23" s="624"/>
      <c r="V23" s="624"/>
      <c r="W23" s="624"/>
      <c r="X23" s="624"/>
      <c r="Y23" s="625"/>
      <c r="Z23" s="626">
        <v>2.1</v>
      </c>
      <c r="AA23" s="626"/>
      <c r="AB23" s="626"/>
      <c r="AC23" s="626"/>
      <c r="AD23" s="627" t="s">
        <v>122</v>
      </c>
      <c r="AE23" s="627"/>
      <c r="AF23" s="627"/>
      <c r="AG23" s="627"/>
      <c r="AH23" s="627"/>
      <c r="AI23" s="627"/>
      <c r="AJ23" s="627"/>
      <c r="AK23" s="627"/>
      <c r="AL23" s="628" t="s">
        <v>122</v>
      </c>
      <c r="AM23" s="629"/>
      <c r="AN23" s="629"/>
      <c r="AO23" s="630"/>
      <c r="AP23" s="620" t="s">
        <v>271</v>
      </c>
      <c r="AQ23" s="639"/>
      <c r="AR23" s="639"/>
      <c r="AS23" s="639"/>
      <c r="AT23" s="639"/>
      <c r="AU23" s="639"/>
      <c r="AV23" s="639"/>
      <c r="AW23" s="639"/>
      <c r="AX23" s="639"/>
      <c r="AY23" s="639"/>
      <c r="AZ23" s="639"/>
      <c r="BA23" s="639"/>
      <c r="BB23" s="639"/>
      <c r="BC23" s="639"/>
      <c r="BD23" s="639"/>
      <c r="BE23" s="639"/>
      <c r="BF23" s="640"/>
      <c r="BG23" s="623" t="s">
        <v>122</v>
      </c>
      <c r="BH23" s="624"/>
      <c r="BI23" s="624"/>
      <c r="BJ23" s="624"/>
      <c r="BK23" s="624"/>
      <c r="BL23" s="624"/>
      <c r="BM23" s="624"/>
      <c r="BN23" s="625"/>
      <c r="BO23" s="626" t="s">
        <v>122</v>
      </c>
      <c r="BP23" s="626"/>
      <c r="BQ23" s="626"/>
      <c r="BR23" s="626"/>
      <c r="BS23" s="627" t="s">
        <v>122</v>
      </c>
      <c r="BT23" s="627"/>
      <c r="BU23" s="627"/>
      <c r="BV23" s="627"/>
      <c r="BW23" s="627"/>
      <c r="BX23" s="627"/>
      <c r="BY23" s="627"/>
      <c r="BZ23" s="627"/>
      <c r="CA23" s="627"/>
      <c r="CB23" s="631"/>
      <c r="CD23" s="605" t="s">
        <v>211</v>
      </c>
      <c r="CE23" s="606"/>
      <c r="CF23" s="606"/>
      <c r="CG23" s="606"/>
      <c r="CH23" s="606"/>
      <c r="CI23" s="606"/>
      <c r="CJ23" s="606"/>
      <c r="CK23" s="606"/>
      <c r="CL23" s="606"/>
      <c r="CM23" s="606"/>
      <c r="CN23" s="606"/>
      <c r="CO23" s="606"/>
      <c r="CP23" s="606"/>
      <c r="CQ23" s="607"/>
      <c r="CR23" s="605" t="s">
        <v>272</v>
      </c>
      <c r="CS23" s="606"/>
      <c r="CT23" s="606"/>
      <c r="CU23" s="606"/>
      <c r="CV23" s="606"/>
      <c r="CW23" s="606"/>
      <c r="CX23" s="606"/>
      <c r="CY23" s="607"/>
      <c r="CZ23" s="605" t="s">
        <v>273</v>
      </c>
      <c r="DA23" s="606"/>
      <c r="DB23" s="606"/>
      <c r="DC23" s="607"/>
      <c r="DD23" s="605" t="s">
        <v>274</v>
      </c>
      <c r="DE23" s="606"/>
      <c r="DF23" s="606"/>
      <c r="DG23" s="606"/>
      <c r="DH23" s="606"/>
      <c r="DI23" s="606"/>
      <c r="DJ23" s="606"/>
      <c r="DK23" s="607"/>
      <c r="DL23" s="650" t="s">
        <v>275</v>
      </c>
      <c r="DM23" s="651"/>
      <c r="DN23" s="651"/>
      <c r="DO23" s="651"/>
      <c r="DP23" s="651"/>
      <c r="DQ23" s="651"/>
      <c r="DR23" s="651"/>
      <c r="DS23" s="651"/>
      <c r="DT23" s="651"/>
      <c r="DU23" s="651"/>
      <c r="DV23" s="652"/>
      <c r="DW23" s="605" t="s">
        <v>276</v>
      </c>
      <c r="DX23" s="606"/>
      <c r="DY23" s="606"/>
      <c r="DZ23" s="606"/>
      <c r="EA23" s="606"/>
      <c r="EB23" s="606"/>
      <c r="EC23" s="607"/>
    </row>
    <row r="24" spans="2:133" ht="11.25" customHeight="1" x14ac:dyDescent="0.2">
      <c r="B24" s="620" t="s">
        <v>277</v>
      </c>
      <c r="C24" s="621"/>
      <c r="D24" s="621"/>
      <c r="E24" s="621"/>
      <c r="F24" s="621"/>
      <c r="G24" s="621"/>
      <c r="H24" s="621"/>
      <c r="I24" s="621"/>
      <c r="J24" s="621"/>
      <c r="K24" s="621"/>
      <c r="L24" s="621"/>
      <c r="M24" s="621"/>
      <c r="N24" s="621"/>
      <c r="O24" s="621"/>
      <c r="P24" s="621"/>
      <c r="Q24" s="622"/>
      <c r="R24" s="623" t="s">
        <v>122</v>
      </c>
      <c r="S24" s="624"/>
      <c r="T24" s="624"/>
      <c r="U24" s="624"/>
      <c r="V24" s="624"/>
      <c r="W24" s="624"/>
      <c r="X24" s="624"/>
      <c r="Y24" s="625"/>
      <c r="Z24" s="626" t="s">
        <v>122</v>
      </c>
      <c r="AA24" s="626"/>
      <c r="AB24" s="626"/>
      <c r="AC24" s="626"/>
      <c r="AD24" s="627" t="s">
        <v>122</v>
      </c>
      <c r="AE24" s="627"/>
      <c r="AF24" s="627"/>
      <c r="AG24" s="627"/>
      <c r="AH24" s="627"/>
      <c r="AI24" s="627"/>
      <c r="AJ24" s="627"/>
      <c r="AK24" s="627"/>
      <c r="AL24" s="628" t="s">
        <v>122</v>
      </c>
      <c r="AM24" s="629"/>
      <c r="AN24" s="629"/>
      <c r="AO24" s="630"/>
      <c r="AP24" s="620" t="s">
        <v>278</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279</v>
      </c>
      <c r="CE24" s="610"/>
      <c r="CF24" s="610"/>
      <c r="CG24" s="610"/>
      <c r="CH24" s="610"/>
      <c r="CI24" s="610"/>
      <c r="CJ24" s="610"/>
      <c r="CK24" s="610"/>
      <c r="CL24" s="610"/>
      <c r="CM24" s="610"/>
      <c r="CN24" s="610"/>
      <c r="CO24" s="610"/>
      <c r="CP24" s="610"/>
      <c r="CQ24" s="611"/>
      <c r="CR24" s="612">
        <v>1797103</v>
      </c>
      <c r="CS24" s="613"/>
      <c r="CT24" s="613"/>
      <c r="CU24" s="613"/>
      <c r="CV24" s="613"/>
      <c r="CW24" s="613"/>
      <c r="CX24" s="613"/>
      <c r="CY24" s="614"/>
      <c r="CZ24" s="617">
        <v>33.299999999999997</v>
      </c>
      <c r="DA24" s="618"/>
      <c r="DB24" s="618"/>
      <c r="DC24" s="634"/>
      <c r="DD24" s="657">
        <v>1407766</v>
      </c>
      <c r="DE24" s="613"/>
      <c r="DF24" s="613"/>
      <c r="DG24" s="613"/>
      <c r="DH24" s="613"/>
      <c r="DI24" s="613"/>
      <c r="DJ24" s="613"/>
      <c r="DK24" s="614"/>
      <c r="DL24" s="657">
        <v>1267149</v>
      </c>
      <c r="DM24" s="613"/>
      <c r="DN24" s="613"/>
      <c r="DO24" s="613"/>
      <c r="DP24" s="613"/>
      <c r="DQ24" s="613"/>
      <c r="DR24" s="613"/>
      <c r="DS24" s="613"/>
      <c r="DT24" s="613"/>
      <c r="DU24" s="613"/>
      <c r="DV24" s="614"/>
      <c r="DW24" s="617">
        <v>48.3</v>
      </c>
      <c r="DX24" s="618"/>
      <c r="DY24" s="618"/>
      <c r="DZ24" s="618"/>
      <c r="EA24" s="618"/>
      <c r="EB24" s="618"/>
      <c r="EC24" s="619"/>
    </row>
    <row r="25" spans="2:133" ht="11.25" customHeight="1" x14ac:dyDescent="0.2">
      <c r="B25" s="620" t="s">
        <v>280</v>
      </c>
      <c r="C25" s="621"/>
      <c r="D25" s="621"/>
      <c r="E25" s="621"/>
      <c r="F25" s="621"/>
      <c r="G25" s="621"/>
      <c r="H25" s="621"/>
      <c r="I25" s="621"/>
      <c r="J25" s="621"/>
      <c r="K25" s="621"/>
      <c r="L25" s="621"/>
      <c r="M25" s="621"/>
      <c r="N25" s="621"/>
      <c r="O25" s="621"/>
      <c r="P25" s="621"/>
      <c r="Q25" s="622"/>
      <c r="R25" s="623">
        <v>2738824</v>
      </c>
      <c r="S25" s="624"/>
      <c r="T25" s="624"/>
      <c r="U25" s="624"/>
      <c r="V25" s="624"/>
      <c r="W25" s="624"/>
      <c r="X25" s="624"/>
      <c r="Y25" s="625"/>
      <c r="Z25" s="626">
        <v>48.2</v>
      </c>
      <c r="AA25" s="626"/>
      <c r="AB25" s="626"/>
      <c r="AC25" s="626"/>
      <c r="AD25" s="627">
        <v>2619939</v>
      </c>
      <c r="AE25" s="627"/>
      <c r="AF25" s="627"/>
      <c r="AG25" s="627"/>
      <c r="AH25" s="627"/>
      <c r="AI25" s="627"/>
      <c r="AJ25" s="627"/>
      <c r="AK25" s="627"/>
      <c r="AL25" s="628">
        <v>100</v>
      </c>
      <c r="AM25" s="629"/>
      <c r="AN25" s="629"/>
      <c r="AO25" s="630"/>
      <c r="AP25" s="620" t="s">
        <v>281</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282</v>
      </c>
      <c r="CE25" s="621"/>
      <c r="CF25" s="621"/>
      <c r="CG25" s="621"/>
      <c r="CH25" s="621"/>
      <c r="CI25" s="621"/>
      <c r="CJ25" s="621"/>
      <c r="CK25" s="621"/>
      <c r="CL25" s="621"/>
      <c r="CM25" s="621"/>
      <c r="CN25" s="621"/>
      <c r="CO25" s="621"/>
      <c r="CP25" s="621"/>
      <c r="CQ25" s="622"/>
      <c r="CR25" s="623">
        <v>902814</v>
      </c>
      <c r="CS25" s="653"/>
      <c r="CT25" s="653"/>
      <c r="CU25" s="653"/>
      <c r="CV25" s="653"/>
      <c r="CW25" s="653"/>
      <c r="CX25" s="653"/>
      <c r="CY25" s="654"/>
      <c r="CZ25" s="628">
        <v>16.7</v>
      </c>
      <c r="DA25" s="655"/>
      <c r="DB25" s="655"/>
      <c r="DC25" s="658"/>
      <c r="DD25" s="632">
        <v>834747</v>
      </c>
      <c r="DE25" s="653"/>
      <c r="DF25" s="653"/>
      <c r="DG25" s="653"/>
      <c r="DH25" s="653"/>
      <c r="DI25" s="653"/>
      <c r="DJ25" s="653"/>
      <c r="DK25" s="654"/>
      <c r="DL25" s="632">
        <v>811614</v>
      </c>
      <c r="DM25" s="653"/>
      <c r="DN25" s="653"/>
      <c r="DO25" s="653"/>
      <c r="DP25" s="653"/>
      <c r="DQ25" s="653"/>
      <c r="DR25" s="653"/>
      <c r="DS25" s="653"/>
      <c r="DT25" s="653"/>
      <c r="DU25" s="653"/>
      <c r="DV25" s="654"/>
      <c r="DW25" s="628">
        <v>30.9</v>
      </c>
      <c r="DX25" s="655"/>
      <c r="DY25" s="655"/>
      <c r="DZ25" s="655"/>
      <c r="EA25" s="655"/>
      <c r="EB25" s="655"/>
      <c r="EC25" s="656"/>
    </row>
    <row r="26" spans="2:133" ht="11.25" customHeight="1" x14ac:dyDescent="0.2">
      <c r="B26" s="620" t="s">
        <v>283</v>
      </c>
      <c r="C26" s="621"/>
      <c r="D26" s="621"/>
      <c r="E26" s="621"/>
      <c r="F26" s="621"/>
      <c r="G26" s="621"/>
      <c r="H26" s="621"/>
      <c r="I26" s="621"/>
      <c r="J26" s="621"/>
      <c r="K26" s="621"/>
      <c r="L26" s="621"/>
      <c r="M26" s="621"/>
      <c r="N26" s="621"/>
      <c r="O26" s="621"/>
      <c r="P26" s="621"/>
      <c r="Q26" s="622"/>
      <c r="R26" s="623" t="s">
        <v>122</v>
      </c>
      <c r="S26" s="624"/>
      <c r="T26" s="624"/>
      <c r="U26" s="624"/>
      <c r="V26" s="624"/>
      <c r="W26" s="624"/>
      <c r="X26" s="624"/>
      <c r="Y26" s="625"/>
      <c r="Z26" s="626" t="s">
        <v>122</v>
      </c>
      <c r="AA26" s="626"/>
      <c r="AB26" s="626"/>
      <c r="AC26" s="626"/>
      <c r="AD26" s="627" t="s">
        <v>122</v>
      </c>
      <c r="AE26" s="627"/>
      <c r="AF26" s="627"/>
      <c r="AG26" s="627"/>
      <c r="AH26" s="627"/>
      <c r="AI26" s="627"/>
      <c r="AJ26" s="627"/>
      <c r="AK26" s="627"/>
      <c r="AL26" s="628" t="s">
        <v>122</v>
      </c>
      <c r="AM26" s="629"/>
      <c r="AN26" s="629"/>
      <c r="AO26" s="630"/>
      <c r="AP26" s="620" t="s">
        <v>284</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285</v>
      </c>
      <c r="CE26" s="621"/>
      <c r="CF26" s="621"/>
      <c r="CG26" s="621"/>
      <c r="CH26" s="621"/>
      <c r="CI26" s="621"/>
      <c r="CJ26" s="621"/>
      <c r="CK26" s="621"/>
      <c r="CL26" s="621"/>
      <c r="CM26" s="621"/>
      <c r="CN26" s="621"/>
      <c r="CO26" s="621"/>
      <c r="CP26" s="621"/>
      <c r="CQ26" s="622"/>
      <c r="CR26" s="623">
        <v>604880</v>
      </c>
      <c r="CS26" s="624"/>
      <c r="CT26" s="624"/>
      <c r="CU26" s="624"/>
      <c r="CV26" s="624"/>
      <c r="CW26" s="624"/>
      <c r="CX26" s="624"/>
      <c r="CY26" s="625"/>
      <c r="CZ26" s="628">
        <v>11.2</v>
      </c>
      <c r="DA26" s="655"/>
      <c r="DB26" s="655"/>
      <c r="DC26" s="658"/>
      <c r="DD26" s="632">
        <v>541555</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5"/>
      <c r="DY26" s="655"/>
      <c r="DZ26" s="655"/>
      <c r="EA26" s="655"/>
      <c r="EB26" s="655"/>
      <c r="EC26" s="656"/>
    </row>
    <row r="27" spans="2:133" ht="11.25" customHeight="1" x14ac:dyDescent="0.2">
      <c r="B27" s="620" t="s">
        <v>286</v>
      </c>
      <c r="C27" s="621"/>
      <c r="D27" s="621"/>
      <c r="E27" s="621"/>
      <c r="F27" s="621"/>
      <c r="G27" s="621"/>
      <c r="H27" s="621"/>
      <c r="I27" s="621"/>
      <c r="J27" s="621"/>
      <c r="K27" s="621"/>
      <c r="L27" s="621"/>
      <c r="M27" s="621"/>
      <c r="N27" s="621"/>
      <c r="O27" s="621"/>
      <c r="P27" s="621"/>
      <c r="Q27" s="622"/>
      <c r="R27" s="623">
        <v>26693</v>
      </c>
      <c r="S27" s="624"/>
      <c r="T27" s="624"/>
      <c r="U27" s="624"/>
      <c r="V27" s="624"/>
      <c r="W27" s="624"/>
      <c r="X27" s="624"/>
      <c r="Y27" s="625"/>
      <c r="Z27" s="626">
        <v>0.5</v>
      </c>
      <c r="AA27" s="626"/>
      <c r="AB27" s="626"/>
      <c r="AC27" s="626"/>
      <c r="AD27" s="627" t="s">
        <v>122</v>
      </c>
      <c r="AE27" s="627"/>
      <c r="AF27" s="627"/>
      <c r="AG27" s="627"/>
      <c r="AH27" s="627"/>
      <c r="AI27" s="627"/>
      <c r="AJ27" s="627"/>
      <c r="AK27" s="627"/>
      <c r="AL27" s="628" t="s">
        <v>122</v>
      </c>
      <c r="AM27" s="629"/>
      <c r="AN27" s="629"/>
      <c r="AO27" s="630"/>
      <c r="AP27" s="620" t="s">
        <v>287</v>
      </c>
      <c r="AQ27" s="621"/>
      <c r="AR27" s="621"/>
      <c r="AS27" s="621"/>
      <c r="AT27" s="621"/>
      <c r="AU27" s="621"/>
      <c r="AV27" s="621"/>
      <c r="AW27" s="621"/>
      <c r="AX27" s="621"/>
      <c r="AY27" s="621"/>
      <c r="AZ27" s="621"/>
      <c r="BA27" s="621"/>
      <c r="BB27" s="621"/>
      <c r="BC27" s="621"/>
      <c r="BD27" s="621"/>
      <c r="BE27" s="621"/>
      <c r="BF27" s="622"/>
      <c r="BG27" s="623">
        <v>577547</v>
      </c>
      <c r="BH27" s="624"/>
      <c r="BI27" s="624"/>
      <c r="BJ27" s="624"/>
      <c r="BK27" s="624"/>
      <c r="BL27" s="624"/>
      <c r="BM27" s="624"/>
      <c r="BN27" s="625"/>
      <c r="BO27" s="626">
        <v>100</v>
      </c>
      <c r="BP27" s="626"/>
      <c r="BQ27" s="626"/>
      <c r="BR27" s="626"/>
      <c r="BS27" s="627" t="s">
        <v>122</v>
      </c>
      <c r="BT27" s="627"/>
      <c r="BU27" s="627"/>
      <c r="BV27" s="627"/>
      <c r="BW27" s="627"/>
      <c r="BX27" s="627"/>
      <c r="BY27" s="627"/>
      <c r="BZ27" s="627"/>
      <c r="CA27" s="627"/>
      <c r="CB27" s="631"/>
      <c r="CD27" s="620" t="s">
        <v>288</v>
      </c>
      <c r="CE27" s="621"/>
      <c r="CF27" s="621"/>
      <c r="CG27" s="621"/>
      <c r="CH27" s="621"/>
      <c r="CI27" s="621"/>
      <c r="CJ27" s="621"/>
      <c r="CK27" s="621"/>
      <c r="CL27" s="621"/>
      <c r="CM27" s="621"/>
      <c r="CN27" s="621"/>
      <c r="CO27" s="621"/>
      <c r="CP27" s="621"/>
      <c r="CQ27" s="622"/>
      <c r="CR27" s="623">
        <v>566248</v>
      </c>
      <c r="CS27" s="653"/>
      <c r="CT27" s="653"/>
      <c r="CU27" s="653"/>
      <c r="CV27" s="653"/>
      <c r="CW27" s="653"/>
      <c r="CX27" s="653"/>
      <c r="CY27" s="654"/>
      <c r="CZ27" s="628">
        <v>10.5</v>
      </c>
      <c r="DA27" s="655"/>
      <c r="DB27" s="655"/>
      <c r="DC27" s="658"/>
      <c r="DD27" s="632">
        <v>244978</v>
      </c>
      <c r="DE27" s="653"/>
      <c r="DF27" s="653"/>
      <c r="DG27" s="653"/>
      <c r="DH27" s="653"/>
      <c r="DI27" s="653"/>
      <c r="DJ27" s="653"/>
      <c r="DK27" s="654"/>
      <c r="DL27" s="632">
        <v>127494</v>
      </c>
      <c r="DM27" s="653"/>
      <c r="DN27" s="653"/>
      <c r="DO27" s="653"/>
      <c r="DP27" s="653"/>
      <c r="DQ27" s="653"/>
      <c r="DR27" s="653"/>
      <c r="DS27" s="653"/>
      <c r="DT27" s="653"/>
      <c r="DU27" s="653"/>
      <c r="DV27" s="654"/>
      <c r="DW27" s="628">
        <v>4.9000000000000004</v>
      </c>
      <c r="DX27" s="655"/>
      <c r="DY27" s="655"/>
      <c r="DZ27" s="655"/>
      <c r="EA27" s="655"/>
      <c r="EB27" s="655"/>
      <c r="EC27" s="656"/>
    </row>
    <row r="28" spans="2:133" ht="11.25" customHeight="1" x14ac:dyDescent="0.2">
      <c r="B28" s="620" t="s">
        <v>289</v>
      </c>
      <c r="C28" s="621"/>
      <c r="D28" s="621"/>
      <c r="E28" s="621"/>
      <c r="F28" s="621"/>
      <c r="G28" s="621"/>
      <c r="H28" s="621"/>
      <c r="I28" s="621"/>
      <c r="J28" s="621"/>
      <c r="K28" s="621"/>
      <c r="L28" s="621"/>
      <c r="M28" s="621"/>
      <c r="N28" s="621"/>
      <c r="O28" s="621"/>
      <c r="P28" s="621"/>
      <c r="Q28" s="622"/>
      <c r="R28" s="623">
        <v>33096</v>
      </c>
      <c r="S28" s="624"/>
      <c r="T28" s="624"/>
      <c r="U28" s="624"/>
      <c r="V28" s="624"/>
      <c r="W28" s="624"/>
      <c r="X28" s="624"/>
      <c r="Y28" s="625"/>
      <c r="Z28" s="626">
        <v>0.6</v>
      </c>
      <c r="AA28" s="626"/>
      <c r="AB28" s="626"/>
      <c r="AC28" s="626"/>
      <c r="AD28" s="627" t="s">
        <v>122</v>
      </c>
      <c r="AE28" s="627"/>
      <c r="AF28" s="627"/>
      <c r="AG28" s="627"/>
      <c r="AH28" s="627"/>
      <c r="AI28" s="627"/>
      <c r="AJ28" s="627"/>
      <c r="AK28" s="627"/>
      <c r="AL28" s="628" t="s">
        <v>122</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290</v>
      </c>
      <c r="CE28" s="621"/>
      <c r="CF28" s="621"/>
      <c r="CG28" s="621"/>
      <c r="CH28" s="621"/>
      <c r="CI28" s="621"/>
      <c r="CJ28" s="621"/>
      <c r="CK28" s="621"/>
      <c r="CL28" s="621"/>
      <c r="CM28" s="621"/>
      <c r="CN28" s="621"/>
      <c r="CO28" s="621"/>
      <c r="CP28" s="621"/>
      <c r="CQ28" s="622"/>
      <c r="CR28" s="623">
        <v>328041</v>
      </c>
      <c r="CS28" s="624"/>
      <c r="CT28" s="624"/>
      <c r="CU28" s="624"/>
      <c r="CV28" s="624"/>
      <c r="CW28" s="624"/>
      <c r="CX28" s="624"/>
      <c r="CY28" s="625"/>
      <c r="CZ28" s="628">
        <v>6.1</v>
      </c>
      <c r="DA28" s="655"/>
      <c r="DB28" s="655"/>
      <c r="DC28" s="658"/>
      <c r="DD28" s="632">
        <v>328041</v>
      </c>
      <c r="DE28" s="624"/>
      <c r="DF28" s="624"/>
      <c r="DG28" s="624"/>
      <c r="DH28" s="624"/>
      <c r="DI28" s="624"/>
      <c r="DJ28" s="624"/>
      <c r="DK28" s="625"/>
      <c r="DL28" s="632">
        <v>328041</v>
      </c>
      <c r="DM28" s="624"/>
      <c r="DN28" s="624"/>
      <c r="DO28" s="624"/>
      <c r="DP28" s="624"/>
      <c r="DQ28" s="624"/>
      <c r="DR28" s="624"/>
      <c r="DS28" s="624"/>
      <c r="DT28" s="624"/>
      <c r="DU28" s="624"/>
      <c r="DV28" s="625"/>
      <c r="DW28" s="628">
        <v>12.5</v>
      </c>
      <c r="DX28" s="655"/>
      <c r="DY28" s="655"/>
      <c r="DZ28" s="655"/>
      <c r="EA28" s="655"/>
      <c r="EB28" s="655"/>
      <c r="EC28" s="656"/>
    </row>
    <row r="29" spans="2:133" ht="11.25" customHeight="1" x14ac:dyDescent="0.2">
      <c r="B29" s="620" t="s">
        <v>291</v>
      </c>
      <c r="C29" s="621"/>
      <c r="D29" s="621"/>
      <c r="E29" s="621"/>
      <c r="F29" s="621"/>
      <c r="G29" s="621"/>
      <c r="H29" s="621"/>
      <c r="I29" s="621"/>
      <c r="J29" s="621"/>
      <c r="K29" s="621"/>
      <c r="L29" s="621"/>
      <c r="M29" s="621"/>
      <c r="N29" s="621"/>
      <c r="O29" s="621"/>
      <c r="P29" s="621"/>
      <c r="Q29" s="622"/>
      <c r="R29" s="623">
        <v>19764</v>
      </c>
      <c r="S29" s="624"/>
      <c r="T29" s="624"/>
      <c r="U29" s="624"/>
      <c r="V29" s="624"/>
      <c r="W29" s="624"/>
      <c r="X29" s="624"/>
      <c r="Y29" s="625"/>
      <c r="Z29" s="626">
        <v>0.3</v>
      </c>
      <c r="AA29" s="626"/>
      <c r="AB29" s="626"/>
      <c r="AC29" s="626"/>
      <c r="AD29" s="627" t="s">
        <v>122</v>
      </c>
      <c r="AE29" s="627"/>
      <c r="AF29" s="627"/>
      <c r="AG29" s="627"/>
      <c r="AH29" s="627"/>
      <c r="AI29" s="627"/>
      <c r="AJ29" s="627"/>
      <c r="AK29" s="627"/>
      <c r="AL29" s="628" t="s">
        <v>122</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61" t="s">
        <v>292</v>
      </c>
      <c r="CE29" s="662"/>
      <c r="CF29" s="620" t="s">
        <v>66</v>
      </c>
      <c r="CG29" s="621"/>
      <c r="CH29" s="621"/>
      <c r="CI29" s="621"/>
      <c r="CJ29" s="621"/>
      <c r="CK29" s="621"/>
      <c r="CL29" s="621"/>
      <c r="CM29" s="621"/>
      <c r="CN29" s="621"/>
      <c r="CO29" s="621"/>
      <c r="CP29" s="621"/>
      <c r="CQ29" s="622"/>
      <c r="CR29" s="623">
        <v>328041</v>
      </c>
      <c r="CS29" s="653"/>
      <c r="CT29" s="653"/>
      <c r="CU29" s="653"/>
      <c r="CV29" s="653"/>
      <c r="CW29" s="653"/>
      <c r="CX29" s="653"/>
      <c r="CY29" s="654"/>
      <c r="CZ29" s="628">
        <v>6.1</v>
      </c>
      <c r="DA29" s="655"/>
      <c r="DB29" s="655"/>
      <c r="DC29" s="658"/>
      <c r="DD29" s="632">
        <v>328041</v>
      </c>
      <c r="DE29" s="653"/>
      <c r="DF29" s="653"/>
      <c r="DG29" s="653"/>
      <c r="DH29" s="653"/>
      <c r="DI29" s="653"/>
      <c r="DJ29" s="653"/>
      <c r="DK29" s="654"/>
      <c r="DL29" s="632">
        <v>328041</v>
      </c>
      <c r="DM29" s="653"/>
      <c r="DN29" s="653"/>
      <c r="DO29" s="653"/>
      <c r="DP29" s="653"/>
      <c r="DQ29" s="653"/>
      <c r="DR29" s="653"/>
      <c r="DS29" s="653"/>
      <c r="DT29" s="653"/>
      <c r="DU29" s="653"/>
      <c r="DV29" s="654"/>
      <c r="DW29" s="628">
        <v>12.5</v>
      </c>
      <c r="DX29" s="655"/>
      <c r="DY29" s="655"/>
      <c r="DZ29" s="655"/>
      <c r="EA29" s="655"/>
      <c r="EB29" s="655"/>
      <c r="EC29" s="656"/>
    </row>
    <row r="30" spans="2:133" ht="11.25" customHeight="1" x14ac:dyDescent="0.2">
      <c r="B30" s="620" t="s">
        <v>293</v>
      </c>
      <c r="C30" s="621"/>
      <c r="D30" s="621"/>
      <c r="E30" s="621"/>
      <c r="F30" s="621"/>
      <c r="G30" s="621"/>
      <c r="H30" s="621"/>
      <c r="I30" s="621"/>
      <c r="J30" s="621"/>
      <c r="K30" s="621"/>
      <c r="L30" s="621"/>
      <c r="M30" s="621"/>
      <c r="N30" s="621"/>
      <c r="O30" s="621"/>
      <c r="P30" s="621"/>
      <c r="Q30" s="622"/>
      <c r="R30" s="623">
        <v>447791</v>
      </c>
      <c r="S30" s="624"/>
      <c r="T30" s="624"/>
      <c r="U30" s="624"/>
      <c r="V30" s="624"/>
      <c r="W30" s="624"/>
      <c r="X30" s="624"/>
      <c r="Y30" s="625"/>
      <c r="Z30" s="626">
        <v>7.9</v>
      </c>
      <c r="AA30" s="626"/>
      <c r="AB30" s="626"/>
      <c r="AC30" s="626"/>
      <c r="AD30" s="627" t="s">
        <v>122</v>
      </c>
      <c r="AE30" s="627"/>
      <c r="AF30" s="627"/>
      <c r="AG30" s="627"/>
      <c r="AH30" s="627"/>
      <c r="AI30" s="627"/>
      <c r="AJ30" s="627"/>
      <c r="AK30" s="627"/>
      <c r="AL30" s="628" t="s">
        <v>122</v>
      </c>
      <c r="AM30" s="629"/>
      <c r="AN30" s="629"/>
      <c r="AO30" s="630"/>
      <c r="AP30" s="605" t="s">
        <v>211</v>
      </c>
      <c r="AQ30" s="606"/>
      <c r="AR30" s="606"/>
      <c r="AS30" s="606"/>
      <c r="AT30" s="606"/>
      <c r="AU30" s="606"/>
      <c r="AV30" s="606"/>
      <c r="AW30" s="606"/>
      <c r="AX30" s="606"/>
      <c r="AY30" s="606"/>
      <c r="AZ30" s="606"/>
      <c r="BA30" s="606"/>
      <c r="BB30" s="606"/>
      <c r="BC30" s="606"/>
      <c r="BD30" s="606"/>
      <c r="BE30" s="606"/>
      <c r="BF30" s="607"/>
      <c r="BG30" s="605" t="s">
        <v>294</v>
      </c>
      <c r="BH30" s="659"/>
      <c r="BI30" s="659"/>
      <c r="BJ30" s="659"/>
      <c r="BK30" s="659"/>
      <c r="BL30" s="659"/>
      <c r="BM30" s="659"/>
      <c r="BN30" s="659"/>
      <c r="BO30" s="659"/>
      <c r="BP30" s="659"/>
      <c r="BQ30" s="660"/>
      <c r="BR30" s="605" t="s">
        <v>295</v>
      </c>
      <c r="BS30" s="659"/>
      <c r="BT30" s="659"/>
      <c r="BU30" s="659"/>
      <c r="BV30" s="659"/>
      <c r="BW30" s="659"/>
      <c r="BX30" s="659"/>
      <c r="BY30" s="659"/>
      <c r="BZ30" s="659"/>
      <c r="CA30" s="659"/>
      <c r="CB30" s="660"/>
      <c r="CD30" s="663"/>
      <c r="CE30" s="664"/>
      <c r="CF30" s="620" t="s">
        <v>296</v>
      </c>
      <c r="CG30" s="621"/>
      <c r="CH30" s="621"/>
      <c r="CI30" s="621"/>
      <c r="CJ30" s="621"/>
      <c r="CK30" s="621"/>
      <c r="CL30" s="621"/>
      <c r="CM30" s="621"/>
      <c r="CN30" s="621"/>
      <c r="CO30" s="621"/>
      <c r="CP30" s="621"/>
      <c r="CQ30" s="622"/>
      <c r="CR30" s="623">
        <v>316573</v>
      </c>
      <c r="CS30" s="624"/>
      <c r="CT30" s="624"/>
      <c r="CU30" s="624"/>
      <c r="CV30" s="624"/>
      <c r="CW30" s="624"/>
      <c r="CX30" s="624"/>
      <c r="CY30" s="625"/>
      <c r="CZ30" s="628">
        <v>5.9</v>
      </c>
      <c r="DA30" s="655"/>
      <c r="DB30" s="655"/>
      <c r="DC30" s="658"/>
      <c r="DD30" s="632">
        <v>316573</v>
      </c>
      <c r="DE30" s="624"/>
      <c r="DF30" s="624"/>
      <c r="DG30" s="624"/>
      <c r="DH30" s="624"/>
      <c r="DI30" s="624"/>
      <c r="DJ30" s="624"/>
      <c r="DK30" s="625"/>
      <c r="DL30" s="632">
        <v>316573</v>
      </c>
      <c r="DM30" s="624"/>
      <c r="DN30" s="624"/>
      <c r="DO30" s="624"/>
      <c r="DP30" s="624"/>
      <c r="DQ30" s="624"/>
      <c r="DR30" s="624"/>
      <c r="DS30" s="624"/>
      <c r="DT30" s="624"/>
      <c r="DU30" s="624"/>
      <c r="DV30" s="625"/>
      <c r="DW30" s="628">
        <v>12.1</v>
      </c>
      <c r="DX30" s="655"/>
      <c r="DY30" s="655"/>
      <c r="DZ30" s="655"/>
      <c r="EA30" s="655"/>
      <c r="EB30" s="655"/>
      <c r="EC30" s="656"/>
    </row>
    <row r="31" spans="2:133" ht="11.25" customHeight="1" x14ac:dyDescent="0.2">
      <c r="B31" s="636" t="s">
        <v>297</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71" t="s">
        <v>298</v>
      </c>
      <c r="AQ31" s="672"/>
      <c r="AR31" s="672"/>
      <c r="AS31" s="672"/>
      <c r="AT31" s="677" t="s">
        <v>299</v>
      </c>
      <c r="AU31" s="206"/>
      <c r="AV31" s="206"/>
      <c r="AW31" s="206"/>
      <c r="AX31" s="609" t="s">
        <v>177</v>
      </c>
      <c r="AY31" s="610"/>
      <c r="AZ31" s="610"/>
      <c r="BA31" s="610"/>
      <c r="BB31" s="610"/>
      <c r="BC31" s="610"/>
      <c r="BD31" s="610"/>
      <c r="BE31" s="610"/>
      <c r="BF31" s="611"/>
      <c r="BG31" s="670">
        <v>99.4</v>
      </c>
      <c r="BH31" s="667"/>
      <c r="BI31" s="667"/>
      <c r="BJ31" s="667"/>
      <c r="BK31" s="667"/>
      <c r="BL31" s="667"/>
      <c r="BM31" s="618">
        <v>97.1</v>
      </c>
      <c r="BN31" s="667"/>
      <c r="BO31" s="667"/>
      <c r="BP31" s="667"/>
      <c r="BQ31" s="668"/>
      <c r="BR31" s="670">
        <v>99.2</v>
      </c>
      <c r="BS31" s="667"/>
      <c r="BT31" s="667"/>
      <c r="BU31" s="667"/>
      <c r="BV31" s="667"/>
      <c r="BW31" s="667"/>
      <c r="BX31" s="618">
        <v>97</v>
      </c>
      <c r="BY31" s="667"/>
      <c r="BZ31" s="667"/>
      <c r="CA31" s="667"/>
      <c r="CB31" s="668"/>
      <c r="CD31" s="663"/>
      <c r="CE31" s="664"/>
      <c r="CF31" s="620" t="s">
        <v>300</v>
      </c>
      <c r="CG31" s="621"/>
      <c r="CH31" s="621"/>
      <c r="CI31" s="621"/>
      <c r="CJ31" s="621"/>
      <c r="CK31" s="621"/>
      <c r="CL31" s="621"/>
      <c r="CM31" s="621"/>
      <c r="CN31" s="621"/>
      <c r="CO31" s="621"/>
      <c r="CP31" s="621"/>
      <c r="CQ31" s="622"/>
      <c r="CR31" s="623">
        <v>11468</v>
      </c>
      <c r="CS31" s="653"/>
      <c r="CT31" s="653"/>
      <c r="CU31" s="653"/>
      <c r="CV31" s="653"/>
      <c r="CW31" s="653"/>
      <c r="CX31" s="653"/>
      <c r="CY31" s="654"/>
      <c r="CZ31" s="628">
        <v>0.2</v>
      </c>
      <c r="DA31" s="655"/>
      <c r="DB31" s="655"/>
      <c r="DC31" s="658"/>
      <c r="DD31" s="632">
        <v>11468</v>
      </c>
      <c r="DE31" s="653"/>
      <c r="DF31" s="653"/>
      <c r="DG31" s="653"/>
      <c r="DH31" s="653"/>
      <c r="DI31" s="653"/>
      <c r="DJ31" s="653"/>
      <c r="DK31" s="654"/>
      <c r="DL31" s="632">
        <v>11468</v>
      </c>
      <c r="DM31" s="653"/>
      <c r="DN31" s="653"/>
      <c r="DO31" s="653"/>
      <c r="DP31" s="653"/>
      <c r="DQ31" s="653"/>
      <c r="DR31" s="653"/>
      <c r="DS31" s="653"/>
      <c r="DT31" s="653"/>
      <c r="DU31" s="653"/>
      <c r="DV31" s="654"/>
      <c r="DW31" s="628">
        <v>0.4</v>
      </c>
      <c r="DX31" s="655"/>
      <c r="DY31" s="655"/>
      <c r="DZ31" s="655"/>
      <c r="EA31" s="655"/>
      <c r="EB31" s="655"/>
      <c r="EC31" s="656"/>
    </row>
    <row r="32" spans="2:133" ht="11.25" customHeight="1" x14ac:dyDescent="0.2">
      <c r="B32" s="620" t="s">
        <v>301</v>
      </c>
      <c r="C32" s="621"/>
      <c r="D32" s="621"/>
      <c r="E32" s="621"/>
      <c r="F32" s="621"/>
      <c r="G32" s="621"/>
      <c r="H32" s="621"/>
      <c r="I32" s="621"/>
      <c r="J32" s="621"/>
      <c r="K32" s="621"/>
      <c r="L32" s="621"/>
      <c r="M32" s="621"/>
      <c r="N32" s="621"/>
      <c r="O32" s="621"/>
      <c r="P32" s="621"/>
      <c r="Q32" s="622"/>
      <c r="R32" s="623">
        <v>254476</v>
      </c>
      <c r="S32" s="624"/>
      <c r="T32" s="624"/>
      <c r="U32" s="624"/>
      <c r="V32" s="624"/>
      <c r="W32" s="624"/>
      <c r="X32" s="624"/>
      <c r="Y32" s="625"/>
      <c r="Z32" s="626">
        <v>4.5</v>
      </c>
      <c r="AA32" s="626"/>
      <c r="AB32" s="626"/>
      <c r="AC32" s="626"/>
      <c r="AD32" s="627" t="s">
        <v>122</v>
      </c>
      <c r="AE32" s="627"/>
      <c r="AF32" s="627"/>
      <c r="AG32" s="627"/>
      <c r="AH32" s="627"/>
      <c r="AI32" s="627"/>
      <c r="AJ32" s="627"/>
      <c r="AK32" s="627"/>
      <c r="AL32" s="628" t="s">
        <v>122</v>
      </c>
      <c r="AM32" s="629"/>
      <c r="AN32" s="629"/>
      <c r="AO32" s="630"/>
      <c r="AP32" s="673"/>
      <c r="AQ32" s="674"/>
      <c r="AR32" s="674"/>
      <c r="AS32" s="674"/>
      <c r="AT32" s="678"/>
      <c r="AU32" s="202" t="s">
        <v>302</v>
      </c>
      <c r="AX32" s="620" t="s">
        <v>303</v>
      </c>
      <c r="AY32" s="621"/>
      <c r="AZ32" s="621"/>
      <c r="BA32" s="621"/>
      <c r="BB32" s="621"/>
      <c r="BC32" s="621"/>
      <c r="BD32" s="621"/>
      <c r="BE32" s="621"/>
      <c r="BF32" s="622"/>
      <c r="BG32" s="680">
        <v>99.7</v>
      </c>
      <c r="BH32" s="653"/>
      <c r="BI32" s="653"/>
      <c r="BJ32" s="653"/>
      <c r="BK32" s="653"/>
      <c r="BL32" s="653"/>
      <c r="BM32" s="629">
        <v>97.6</v>
      </c>
      <c r="BN32" s="653"/>
      <c r="BO32" s="653"/>
      <c r="BP32" s="653"/>
      <c r="BQ32" s="669"/>
      <c r="BR32" s="680">
        <v>99.5</v>
      </c>
      <c r="BS32" s="653"/>
      <c r="BT32" s="653"/>
      <c r="BU32" s="653"/>
      <c r="BV32" s="653"/>
      <c r="BW32" s="653"/>
      <c r="BX32" s="629">
        <v>97.5</v>
      </c>
      <c r="BY32" s="653"/>
      <c r="BZ32" s="653"/>
      <c r="CA32" s="653"/>
      <c r="CB32" s="669"/>
      <c r="CD32" s="665"/>
      <c r="CE32" s="666"/>
      <c r="CF32" s="620" t="s">
        <v>304</v>
      </c>
      <c r="CG32" s="621"/>
      <c r="CH32" s="621"/>
      <c r="CI32" s="621"/>
      <c r="CJ32" s="621"/>
      <c r="CK32" s="621"/>
      <c r="CL32" s="621"/>
      <c r="CM32" s="621"/>
      <c r="CN32" s="621"/>
      <c r="CO32" s="621"/>
      <c r="CP32" s="621"/>
      <c r="CQ32" s="622"/>
      <c r="CR32" s="623" t="s">
        <v>122</v>
      </c>
      <c r="CS32" s="624"/>
      <c r="CT32" s="624"/>
      <c r="CU32" s="624"/>
      <c r="CV32" s="624"/>
      <c r="CW32" s="624"/>
      <c r="CX32" s="624"/>
      <c r="CY32" s="625"/>
      <c r="CZ32" s="628" t="s">
        <v>122</v>
      </c>
      <c r="DA32" s="655"/>
      <c r="DB32" s="655"/>
      <c r="DC32" s="658"/>
      <c r="DD32" s="632" t="s">
        <v>122</v>
      </c>
      <c r="DE32" s="624"/>
      <c r="DF32" s="624"/>
      <c r="DG32" s="624"/>
      <c r="DH32" s="624"/>
      <c r="DI32" s="624"/>
      <c r="DJ32" s="624"/>
      <c r="DK32" s="625"/>
      <c r="DL32" s="632" t="s">
        <v>122</v>
      </c>
      <c r="DM32" s="624"/>
      <c r="DN32" s="624"/>
      <c r="DO32" s="624"/>
      <c r="DP32" s="624"/>
      <c r="DQ32" s="624"/>
      <c r="DR32" s="624"/>
      <c r="DS32" s="624"/>
      <c r="DT32" s="624"/>
      <c r="DU32" s="624"/>
      <c r="DV32" s="625"/>
      <c r="DW32" s="628" t="s">
        <v>122</v>
      </c>
      <c r="DX32" s="655"/>
      <c r="DY32" s="655"/>
      <c r="DZ32" s="655"/>
      <c r="EA32" s="655"/>
      <c r="EB32" s="655"/>
      <c r="EC32" s="656"/>
    </row>
    <row r="33" spans="2:133" ht="11.25" customHeight="1" x14ac:dyDescent="0.2">
      <c r="B33" s="620" t="s">
        <v>305</v>
      </c>
      <c r="C33" s="621"/>
      <c r="D33" s="621"/>
      <c r="E33" s="621"/>
      <c r="F33" s="621"/>
      <c r="G33" s="621"/>
      <c r="H33" s="621"/>
      <c r="I33" s="621"/>
      <c r="J33" s="621"/>
      <c r="K33" s="621"/>
      <c r="L33" s="621"/>
      <c r="M33" s="621"/>
      <c r="N33" s="621"/>
      <c r="O33" s="621"/>
      <c r="P33" s="621"/>
      <c r="Q33" s="622"/>
      <c r="R33" s="623">
        <v>3441</v>
      </c>
      <c r="S33" s="624"/>
      <c r="T33" s="624"/>
      <c r="U33" s="624"/>
      <c r="V33" s="624"/>
      <c r="W33" s="624"/>
      <c r="X33" s="624"/>
      <c r="Y33" s="625"/>
      <c r="Z33" s="626">
        <v>0.1</v>
      </c>
      <c r="AA33" s="626"/>
      <c r="AB33" s="626"/>
      <c r="AC33" s="626"/>
      <c r="AD33" s="627" t="s">
        <v>122</v>
      </c>
      <c r="AE33" s="627"/>
      <c r="AF33" s="627"/>
      <c r="AG33" s="627"/>
      <c r="AH33" s="627"/>
      <c r="AI33" s="627"/>
      <c r="AJ33" s="627"/>
      <c r="AK33" s="627"/>
      <c r="AL33" s="628" t="s">
        <v>122</v>
      </c>
      <c r="AM33" s="629"/>
      <c r="AN33" s="629"/>
      <c r="AO33" s="630"/>
      <c r="AP33" s="675"/>
      <c r="AQ33" s="676"/>
      <c r="AR33" s="676"/>
      <c r="AS33" s="676"/>
      <c r="AT33" s="679"/>
      <c r="AU33" s="207"/>
      <c r="AV33" s="207"/>
      <c r="AW33" s="207"/>
      <c r="AX33" s="644" t="s">
        <v>306</v>
      </c>
      <c r="AY33" s="645"/>
      <c r="AZ33" s="645"/>
      <c r="BA33" s="645"/>
      <c r="BB33" s="645"/>
      <c r="BC33" s="645"/>
      <c r="BD33" s="645"/>
      <c r="BE33" s="645"/>
      <c r="BF33" s="646"/>
      <c r="BG33" s="681">
        <v>99</v>
      </c>
      <c r="BH33" s="682"/>
      <c r="BI33" s="682"/>
      <c r="BJ33" s="682"/>
      <c r="BK33" s="682"/>
      <c r="BL33" s="682"/>
      <c r="BM33" s="683">
        <v>96.2</v>
      </c>
      <c r="BN33" s="682"/>
      <c r="BO33" s="682"/>
      <c r="BP33" s="682"/>
      <c r="BQ33" s="684"/>
      <c r="BR33" s="681">
        <v>98.9</v>
      </c>
      <c r="BS33" s="682"/>
      <c r="BT33" s="682"/>
      <c r="BU33" s="682"/>
      <c r="BV33" s="682"/>
      <c r="BW33" s="682"/>
      <c r="BX33" s="683">
        <v>96.1</v>
      </c>
      <c r="BY33" s="682"/>
      <c r="BZ33" s="682"/>
      <c r="CA33" s="682"/>
      <c r="CB33" s="684"/>
      <c r="CD33" s="620" t="s">
        <v>307</v>
      </c>
      <c r="CE33" s="621"/>
      <c r="CF33" s="621"/>
      <c r="CG33" s="621"/>
      <c r="CH33" s="621"/>
      <c r="CI33" s="621"/>
      <c r="CJ33" s="621"/>
      <c r="CK33" s="621"/>
      <c r="CL33" s="621"/>
      <c r="CM33" s="621"/>
      <c r="CN33" s="621"/>
      <c r="CO33" s="621"/>
      <c r="CP33" s="621"/>
      <c r="CQ33" s="622"/>
      <c r="CR33" s="623">
        <v>3195333</v>
      </c>
      <c r="CS33" s="653"/>
      <c r="CT33" s="653"/>
      <c r="CU33" s="653"/>
      <c r="CV33" s="653"/>
      <c r="CW33" s="653"/>
      <c r="CX33" s="653"/>
      <c r="CY33" s="654"/>
      <c r="CZ33" s="628">
        <v>59.2</v>
      </c>
      <c r="DA33" s="655"/>
      <c r="DB33" s="655"/>
      <c r="DC33" s="658"/>
      <c r="DD33" s="632">
        <v>2909195</v>
      </c>
      <c r="DE33" s="653"/>
      <c r="DF33" s="653"/>
      <c r="DG33" s="653"/>
      <c r="DH33" s="653"/>
      <c r="DI33" s="653"/>
      <c r="DJ33" s="653"/>
      <c r="DK33" s="654"/>
      <c r="DL33" s="632">
        <v>1235023</v>
      </c>
      <c r="DM33" s="653"/>
      <c r="DN33" s="653"/>
      <c r="DO33" s="653"/>
      <c r="DP33" s="653"/>
      <c r="DQ33" s="653"/>
      <c r="DR33" s="653"/>
      <c r="DS33" s="653"/>
      <c r="DT33" s="653"/>
      <c r="DU33" s="653"/>
      <c r="DV33" s="654"/>
      <c r="DW33" s="628">
        <v>47</v>
      </c>
      <c r="DX33" s="655"/>
      <c r="DY33" s="655"/>
      <c r="DZ33" s="655"/>
      <c r="EA33" s="655"/>
      <c r="EB33" s="655"/>
      <c r="EC33" s="656"/>
    </row>
    <row r="34" spans="2:133" ht="11.25" customHeight="1" x14ac:dyDescent="0.2">
      <c r="B34" s="620" t="s">
        <v>308</v>
      </c>
      <c r="C34" s="621"/>
      <c r="D34" s="621"/>
      <c r="E34" s="621"/>
      <c r="F34" s="621"/>
      <c r="G34" s="621"/>
      <c r="H34" s="621"/>
      <c r="I34" s="621"/>
      <c r="J34" s="621"/>
      <c r="K34" s="621"/>
      <c r="L34" s="621"/>
      <c r="M34" s="621"/>
      <c r="N34" s="621"/>
      <c r="O34" s="621"/>
      <c r="P34" s="621"/>
      <c r="Q34" s="622"/>
      <c r="R34" s="623">
        <v>1281792</v>
      </c>
      <c r="S34" s="624"/>
      <c r="T34" s="624"/>
      <c r="U34" s="624"/>
      <c r="V34" s="624"/>
      <c r="W34" s="624"/>
      <c r="X34" s="624"/>
      <c r="Y34" s="625"/>
      <c r="Z34" s="626">
        <v>22.6</v>
      </c>
      <c r="AA34" s="626"/>
      <c r="AB34" s="626"/>
      <c r="AC34" s="626"/>
      <c r="AD34" s="627" t="s">
        <v>122</v>
      </c>
      <c r="AE34" s="627"/>
      <c r="AF34" s="627"/>
      <c r="AG34" s="627"/>
      <c r="AH34" s="627"/>
      <c r="AI34" s="627"/>
      <c r="AJ34" s="627"/>
      <c r="AK34" s="627"/>
      <c r="AL34" s="628" t="s">
        <v>122</v>
      </c>
      <c r="AM34" s="629"/>
      <c r="AN34" s="629"/>
      <c r="AO34" s="630"/>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20" t="s">
        <v>309</v>
      </c>
      <c r="CE34" s="621"/>
      <c r="CF34" s="621"/>
      <c r="CG34" s="621"/>
      <c r="CH34" s="621"/>
      <c r="CI34" s="621"/>
      <c r="CJ34" s="621"/>
      <c r="CK34" s="621"/>
      <c r="CL34" s="621"/>
      <c r="CM34" s="621"/>
      <c r="CN34" s="621"/>
      <c r="CO34" s="621"/>
      <c r="CP34" s="621"/>
      <c r="CQ34" s="622"/>
      <c r="CR34" s="623">
        <v>1224948</v>
      </c>
      <c r="CS34" s="624"/>
      <c r="CT34" s="624"/>
      <c r="CU34" s="624"/>
      <c r="CV34" s="624"/>
      <c r="CW34" s="624"/>
      <c r="CX34" s="624"/>
      <c r="CY34" s="625"/>
      <c r="CZ34" s="628">
        <v>22.7</v>
      </c>
      <c r="DA34" s="655"/>
      <c r="DB34" s="655"/>
      <c r="DC34" s="658"/>
      <c r="DD34" s="632">
        <v>1068694</v>
      </c>
      <c r="DE34" s="624"/>
      <c r="DF34" s="624"/>
      <c r="DG34" s="624"/>
      <c r="DH34" s="624"/>
      <c r="DI34" s="624"/>
      <c r="DJ34" s="624"/>
      <c r="DK34" s="625"/>
      <c r="DL34" s="632">
        <v>387161</v>
      </c>
      <c r="DM34" s="624"/>
      <c r="DN34" s="624"/>
      <c r="DO34" s="624"/>
      <c r="DP34" s="624"/>
      <c r="DQ34" s="624"/>
      <c r="DR34" s="624"/>
      <c r="DS34" s="624"/>
      <c r="DT34" s="624"/>
      <c r="DU34" s="624"/>
      <c r="DV34" s="625"/>
      <c r="DW34" s="628">
        <v>14.7</v>
      </c>
      <c r="DX34" s="655"/>
      <c r="DY34" s="655"/>
      <c r="DZ34" s="655"/>
      <c r="EA34" s="655"/>
      <c r="EB34" s="655"/>
      <c r="EC34" s="656"/>
    </row>
    <row r="35" spans="2:133" ht="11.25" customHeight="1" x14ac:dyDescent="0.2">
      <c r="B35" s="620" t="s">
        <v>310</v>
      </c>
      <c r="C35" s="621"/>
      <c r="D35" s="621"/>
      <c r="E35" s="621"/>
      <c r="F35" s="621"/>
      <c r="G35" s="621"/>
      <c r="H35" s="621"/>
      <c r="I35" s="621"/>
      <c r="J35" s="621"/>
      <c r="K35" s="621"/>
      <c r="L35" s="621"/>
      <c r="M35" s="621"/>
      <c r="N35" s="621"/>
      <c r="O35" s="621"/>
      <c r="P35" s="621"/>
      <c r="Q35" s="622"/>
      <c r="R35" s="623">
        <v>321957</v>
      </c>
      <c r="S35" s="624"/>
      <c r="T35" s="624"/>
      <c r="U35" s="624"/>
      <c r="V35" s="624"/>
      <c r="W35" s="624"/>
      <c r="X35" s="624"/>
      <c r="Y35" s="625"/>
      <c r="Z35" s="626">
        <v>5.7</v>
      </c>
      <c r="AA35" s="626"/>
      <c r="AB35" s="626"/>
      <c r="AC35" s="626"/>
      <c r="AD35" s="627" t="s">
        <v>122</v>
      </c>
      <c r="AE35" s="627"/>
      <c r="AF35" s="627"/>
      <c r="AG35" s="627"/>
      <c r="AH35" s="627"/>
      <c r="AI35" s="627"/>
      <c r="AJ35" s="627"/>
      <c r="AK35" s="627"/>
      <c r="AL35" s="628" t="s">
        <v>122</v>
      </c>
      <c r="AM35" s="629"/>
      <c r="AN35" s="629"/>
      <c r="AO35" s="630"/>
      <c r="AP35" s="210"/>
      <c r="AQ35" s="605" t="s">
        <v>311</v>
      </c>
      <c r="AR35" s="606"/>
      <c r="AS35" s="606"/>
      <c r="AT35" s="606"/>
      <c r="AU35" s="606"/>
      <c r="AV35" s="606"/>
      <c r="AW35" s="606"/>
      <c r="AX35" s="606"/>
      <c r="AY35" s="606"/>
      <c r="AZ35" s="606"/>
      <c r="BA35" s="606"/>
      <c r="BB35" s="606"/>
      <c r="BC35" s="606"/>
      <c r="BD35" s="606"/>
      <c r="BE35" s="606"/>
      <c r="BF35" s="607"/>
      <c r="BG35" s="605" t="s">
        <v>312</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313</v>
      </c>
      <c r="CE35" s="621"/>
      <c r="CF35" s="621"/>
      <c r="CG35" s="621"/>
      <c r="CH35" s="621"/>
      <c r="CI35" s="621"/>
      <c r="CJ35" s="621"/>
      <c r="CK35" s="621"/>
      <c r="CL35" s="621"/>
      <c r="CM35" s="621"/>
      <c r="CN35" s="621"/>
      <c r="CO35" s="621"/>
      <c r="CP35" s="621"/>
      <c r="CQ35" s="622"/>
      <c r="CR35" s="623">
        <v>23597</v>
      </c>
      <c r="CS35" s="653"/>
      <c r="CT35" s="653"/>
      <c r="CU35" s="653"/>
      <c r="CV35" s="653"/>
      <c r="CW35" s="653"/>
      <c r="CX35" s="653"/>
      <c r="CY35" s="654"/>
      <c r="CZ35" s="628">
        <v>0.4</v>
      </c>
      <c r="DA35" s="655"/>
      <c r="DB35" s="655"/>
      <c r="DC35" s="658"/>
      <c r="DD35" s="632">
        <v>22869</v>
      </c>
      <c r="DE35" s="653"/>
      <c r="DF35" s="653"/>
      <c r="DG35" s="653"/>
      <c r="DH35" s="653"/>
      <c r="DI35" s="653"/>
      <c r="DJ35" s="653"/>
      <c r="DK35" s="654"/>
      <c r="DL35" s="632">
        <v>22869</v>
      </c>
      <c r="DM35" s="653"/>
      <c r="DN35" s="653"/>
      <c r="DO35" s="653"/>
      <c r="DP35" s="653"/>
      <c r="DQ35" s="653"/>
      <c r="DR35" s="653"/>
      <c r="DS35" s="653"/>
      <c r="DT35" s="653"/>
      <c r="DU35" s="653"/>
      <c r="DV35" s="654"/>
      <c r="DW35" s="628">
        <v>0.9</v>
      </c>
      <c r="DX35" s="655"/>
      <c r="DY35" s="655"/>
      <c r="DZ35" s="655"/>
      <c r="EA35" s="655"/>
      <c r="EB35" s="655"/>
      <c r="EC35" s="656"/>
    </row>
    <row r="36" spans="2:133" ht="11.25" customHeight="1" x14ac:dyDescent="0.2">
      <c r="B36" s="620" t="s">
        <v>314</v>
      </c>
      <c r="C36" s="621"/>
      <c r="D36" s="621"/>
      <c r="E36" s="621"/>
      <c r="F36" s="621"/>
      <c r="G36" s="621"/>
      <c r="H36" s="621"/>
      <c r="I36" s="621"/>
      <c r="J36" s="621"/>
      <c r="K36" s="621"/>
      <c r="L36" s="621"/>
      <c r="M36" s="621"/>
      <c r="N36" s="621"/>
      <c r="O36" s="621"/>
      <c r="P36" s="621"/>
      <c r="Q36" s="622"/>
      <c r="R36" s="623">
        <v>319204</v>
      </c>
      <c r="S36" s="624"/>
      <c r="T36" s="624"/>
      <c r="U36" s="624"/>
      <c r="V36" s="624"/>
      <c r="W36" s="624"/>
      <c r="X36" s="624"/>
      <c r="Y36" s="625"/>
      <c r="Z36" s="626">
        <v>5.6</v>
      </c>
      <c r="AA36" s="626"/>
      <c r="AB36" s="626"/>
      <c r="AC36" s="626"/>
      <c r="AD36" s="627" t="s">
        <v>122</v>
      </c>
      <c r="AE36" s="627"/>
      <c r="AF36" s="627"/>
      <c r="AG36" s="627"/>
      <c r="AH36" s="627"/>
      <c r="AI36" s="627"/>
      <c r="AJ36" s="627"/>
      <c r="AK36" s="627"/>
      <c r="AL36" s="628" t="s">
        <v>122</v>
      </c>
      <c r="AM36" s="629"/>
      <c r="AN36" s="629"/>
      <c r="AO36" s="630"/>
      <c r="AP36" s="210"/>
      <c r="AQ36" s="685" t="s">
        <v>315</v>
      </c>
      <c r="AR36" s="686"/>
      <c r="AS36" s="686"/>
      <c r="AT36" s="686"/>
      <c r="AU36" s="686"/>
      <c r="AV36" s="686"/>
      <c r="AW36" s="686"/>
      <c r="AX36" s="686"/>
      <c r="AY36" s="687"/>
      <c r="AZ36" s="612">
        <v>619730</v>
      </c>
      <c r="BA36" s="613"/>
      <c r="BB36" s="613"/>
      <c r="BC36" s="613"/>
      <c r="BD36" s="613"/>
      <c r="BE36" s="613"/>
      <c r="BF36" s="688"/>
      <c r="BG36" s="609" t="s">
        <v>316</v>
      </c>
      <c r="BH36" s="610"/>
      <c r="BI36" s="610"/>
      <c r="BJ36" s="610"/>
      <c r="BK36" s="610"/>
      <c r="BL36" s="610"/>
      <c r="BM36" s="610"/>
      <c r="BN36" s="610"/>
      <c r="BO36" s="610"/>
      <c r="BP36" s="610"/>
      <c r="BQ36" s="610"/>
      <c r="BR36" s="610"/>
      <c r="BS36" s="610"/>
      <c r="BT36" s="610"/>
      <c r="BU36" s="611"/>
      <c r="BV36" s="612">
        <v>41863</v>
      </c>
      <c r="BW36" s="613"/>
      <c r="BX36" s="613"/>
      <c r="BY36" s="613"/>
      <c r="BZ36" s="613"/>
      <c r="CA36" s="613"/>
      <c r="CB36" s="688"/>
      <c r="CD36" s="620" t="s">
        <v>317</v>
      </c>
      <c r="CE36" s="621"/>
      <c r="CF36" s="621"/>
      <c r="CG36" s="621"/>
      <c r="CH36" s="621"/>
      <c r="CI36" s="621"/>
      <c r="CJ36" s="621"/>
      <c r="CK36" s="621"/>
      <c r="CL36" s="621"/>
      <c r="CM36" s="621"/>
      <c r="CN36" s="621"/>
      <c r="CO36" s="621"/>
      <c r="CP36" s="621"/>
      <c r="CQ36" s="622"/>
      <c r="CR36" s="623">
        <v>652924</v>
      </c>
      <c r="CS36" s="624"/>
      <c r="CT36" s="624"/>
      <c r="CU36" s="624"/>
      <c r="CV36" s="624"/>
      <c r="CW36" s="624"/>
      <c r="CX36" s="624"/>
      <c r="CY36" s="625"/>
      <c r="CZ36" s="628">
        <v>12.1</v>
      </c>
      <c r="DA36" s="655"/>
      <c r="DB36" s="655"/>
      <c r="DC36" s="658"/>
      <c r="DD36" s="632">
        <v>599852</v>
      </c>
      <c r="DE36" s="624"/>
      <c r="DF36" s="624"/>
      <c r="DG36" s="624"/>
      <c r="DH36" s="624"/>
      <c r="DI36" s="624"/>
      <c r="DJ36" s="624"/>
      <c r="DK36" s="625"/>
      <c r="DL36" s="632">
        <v>467234</v>
      </c>
      <c r="DM36" s="624"/>
      <c r="DN36" s="624"/>
      <c r="DO36" s="624"/>
      <c r="DP36" s="624"/>
      <c r="DQ36" s="624"/>
      <c r="DR36" s="624"/>
      <c r="DS36" s="624"/>
      <c r="DT36" s="624"/>
      <c r="DU36" s="624"/>
      <c r="DV36" s="625"/>
      <c r="DW36" s="628">
        <v>17.8</v>
      </c>
      <c r="DX36" s="655"/>
      <c r="DY36" s="655"/>
      <c r="DZ36" s="655"/>
      <c r="EA36" s="655"/>
      <c r="EB36" s="655"/>
      <c r="EC36" s="656"/>
    </row>
    <row r="37" spans="2:133" ht="11.25" customHeight="1" x14ac:dyDescent="0.2">
      <c r="B37" s="620" t="s">
        <v>318</v>
      </c>
      <c r="C37" s="621"/>
      <c r="D37" s="621"/>
      <c r="E37" s="621"/>
      <c r="F37" s="621"/>
      <c r="G37" s="621"/>
      <c r="H37" s="621"/>
      <c r="I37" s="621"/>
      <c r="J37" s="621"/>
      <c r="K37" s="621"/>
      <c r="L37" s="621"/>
      <c r="M37" s="621"/>
      <c r="N37" s="621"/>
      <c r="O37" s="621"/>
      <c r="P37" s="621"/>
      <c r="Q37" s="622"/>
      <c r="R37" s="623">
        <v>59887</v>
      </c>
      <c r="S37" s="624"/>
      <c r="T37" s="624"/>
      <c r="U37" s="624"/>
      <c r="V37" s="624"/>
      <c r="W37" s="624"/>
      <c r="X37" s="624"/>
      <c r="Y37" s="625"/>
      <c r="Z37" s="626">
        <v>1.1000000000000001</v>
      </c>
      <c r="AA37" s="626"/>
      <c r="AB37" s="626"/>
      <c r="AC37" s="626"/>
      <c r="AD37" s="627">
        <v>199</v>
      </c>
      <c r="AE37" s="627"/>
      <c r="AF37" s="627"/>
      <c r="AG37" s="627"/>
      <c r="AH37" s="627"/>
      <c r="AI37" s="627"/>
      <c r="AJ37" s="627"/>
      <c r="AK37" s="627"/>
      <c r="AL37" s="628">
        <v>0</v>
      </c>
      <c r="AM37" s="629"/>
      <c r="AN37" s="629"/>
      <c r="AO37" s="630"/>
      <c r="AQ37" s="689" t="s">
        <v>319</v>
      </c>
      <c r="AR37" s="690"/>
      <c r="AS37" s="690"/>
      <c r="AT37" s="690"/>
      <c r="AU37" s="690"/>
      <c r="AV37" s="690"/>
      <c r="AW37" s="690"/>
      <c r="AX37" s="690"/>
      <c r="AY37" s="691"/>
      <c r="AZ37" s="623">
        <v>120928</v>
      </c>
      <c r="BA37" s="624"/>
      <c r="BB37" s="624"/>
      <c r="BC37" s="624"/>
      <c r="BD37" s="653"/>
      <c r="BE37" s="653"/>
      <c r="BF37" s="669"/>
      <c r="BG37" s="620" t="s">
        <v>320</v>
      </c>
      <c r="BH37" s="621"/>
      <c r="BI37" s="621"/>
      <c r="BJ37" s="621"/>
      <c r="BK37" s="621"/>
      <c r="BL37" s="621"/>
      <c r="BM37" s="621"/>
      <c r="BN37" s="621"/>
      <c r="BO37" s="621"/>
      <c r="BP37" s="621"/>
      <c r="BQ37" s="621"/>
      <c r="BR37" s="621"/>
      <c r="BS37" s="621"/>
      <c r="BT37" s="621"/>
      <c r="BU37" s="622"/>
      <c r="BV37" s="623">
        <v>28514</v>
      </c>
      <c r="BW37" s="624"/>
      <c r="BX37" s="624"/>
      <c r="BY37" s="624"/>
      <c r="BZ37" s="624"/>
      <c r="CA37" s="624"/>
      <c r="CB37" s="633"/>
      <c r="CD37" s="620" t="s">
        <v>321</v>
      </c>
      <c r="CE37" s="621"/>
      <c r="CF37" s="621"/>
      <c r="CG37" s="621"/>
      <c r="CH37" s="621"/>
      <c r="CI37" s="621"/>
      <c r="CJ37" s="621"/>
      <c r="CK37" s="621"/>
      <c r="CL37" s="621"/>
      <c r="CM37" s="621"/>
      <c r="CN37" s="621"/>
      <c r="CO37" s="621"/>
      <c r="CP37" s="621"/>
      <c r="CQ37" s="622"/>
      <c r="CR37" s="623">
        <v>247686</v>
      </c>
      <c r="CS37" s="653"/>
      <c r="CT37" s="653"/>
      <c r="CU37" s="653"/>
      <c r="CV37" s="653"/>
      <c r="CW37" s="653"/>
      <c r="CX37" s="653"/>
      <c r="CY37" s="654"/>
      <c r="CZ37" s="628">
        <v>4.5999999999999996</v>
      </c>
      <c r="DA37" s="655"/>
      <c r="DB37" s="655"/>
      <c r="DC37" s="658"/>
      <c r="DD37" s="632">
        <v>243831</v>
      </c>
      <c r="DE37" s="653"/>
      <c r="DF37" s="653"/>
      <c r="DG37" s="653"/>
      <c r="DH37" s="653"/>
      <c r="DI37" s="653"/>
      <c r="DJ37" s="653"/>
      <c r="DK37" s="654"/>
      <c r="DL37" s="632">
        <v>212747</v>
      </c>
      <c r="DM37" s="653"/>
      <c r="DN37" s="653"/>
      <c r="DO37" s="653"/>
      <c r="DP37" s="653"/>
      <c r="DQ37" s="653"/>
      <c r="DR37" s="653"/>
      <c r="DS37" s="653"/>
      <c r="DT37" s="653"/>
      <c r="DU37" s="653"/>
      <c r="DV37" s="654"/>
      <c r="DW37" s="628">
        <v>8.1</v>
      </c>
      <c r="DX37" s="655"/>
      <c r="DY37" s="655"/>
      <c r="DZ37" s="655"/>
      <c r="EA37" s="655"/>
      <c r="EB37" s="655"/>
      <c r="EC37" s="656"/>
    </row>
    <row r="38" spans="2:133" ht="11.25" customHeight="1" x14ac:dyDescent="0.2">
      <c r="B38" s="620" t="s">
        <v>322</v>
      </c>
      <c r="C38" s="621"/>
      <c r="D38" s="621"/>
      <c r="E38" s="621"/>
      <c r="F38" s="621"/>
      <c r="G38" s="621"/>
      <c r="H38" s="621"/>
      <c r="I38" s="621"/>
      <c r="J38" s="621"/>
      <c r="K38" s="621"/>
      <c r="L38" s="621"/>
      <c r="M38" s="621"/>
      <c r="N38" s="621"/>
      <c r="O38" s="621"/>
      <c r="P38" s="621"/>
      <c r="Q38" s="622"/>
      <c r="R38" s="623">
        <v>172100</v>
      </c>
      <c r="S38" s="624"/>
      <c r="T38" s="624"/>
      <c r="U38" s="624"/>
      <c r="V38" s="624"/>
      <c r="W38" s="624"/>
      <c r="X38" s="624"/>
      <c r="Y38" s="625"/>
      <c r="Z38" s="626">
        <v>3</v>
      </c>
      <c r="AA38" s="626"/>
      <c r="AB38" s="626"/>
      <c r="AC38" s="626"/>
      <c r="AD38" s="627" t="s">
        <v>122</v>
      </c>
      <c r="AE38" s="627"/>
      <c r="AF38" s="627"/>
      <c r="AG38" s="627"/>
      <c r="AH38" s="627"/>
      <c r="AI38" s="627"/>
      <c r="AJ38" s="627"/>
      <c r="AK38" s="627"/>
      <c r="AL38" s="628" t="s">
        <v>122</v>
      </c>
      <c r="AM38" s="629"/>
      <c r="AN38" s="629"/>
      <c r="AO38" s="630"/>
      <c r="AQ38" s="689" t="s">
        <v>323</v>
      </c>
      <c r="AR38" s="690"/>
      <c r="AS38" s="690"/>
      <c r="AT38" s="690"/>
      <c r="AU38" s="690"/>
      <c r="AV38" s="690"/>
      <c r="AW38" s="690"/>
      <c r="AX38" s="690"/>
      <c r="AY38" s="691"/>
      <c r="AZ38" s="623">
        <v>101396</v>
      </c>
      <c r="BA38" s="624"/>
      <c r="BB38" s="624"/>
      <c r="BC38" s="624"/>
      <c r="BD38" s="653"/>
      <c r="BE38" s="653"/>
      <c r="BF38" s="669"/>
      <c r="BG38" s="620" t="s">
        <v>324</v>
      </c>
      <c r="BH38" s="621"/>
      <c r="BI38" s="621"/>
      <c r="BJ38" s="621"/>
      <c r="BK38" s="621"/>
      <c r="BL38" s="621"/>
      <c r="BM38" s="621"/>
      <c r="BN38" s="621"/>
      <c r="BO38" s="621"/>
      <c r="BP38" s="621"/>
      <c r="BQ38" s="621"/>
      <c r="BR38" s="621"/>
      <c r="BS38" s="621"/>
      <c r="BT38" s="621"/>
      <c r="BU38" s="622"/>
      <c r="BV38" s="623">
        <v>975</v>
      </c>
      <c r="BW38" s="624"/>
      <c r="BX38" s="624"/>
      <c r="BY38" s="624"/>
      <c r="BZ38" s="624"/>
      <c r="CA38" s="624"/>
      <c r="CB38" s="633"/>
      <c r="CD38" s="620" t="s">
        <v>325</v>
      </c>
      <c r="CE38" s="621"/>
      <c r="CF38" s="621"/>
      <c r="CG38" s="621"/>
      <c r="CH38" s="621"/>
      <c r="CI38" s="621"/>
      <c r="CJ38" s="621"/>
      <c r="CK38" s="621"/>
      <c r="CL38" s="621"/>
      <c r="CM38" s="621"/>
      <c r="CN38" s="621"/>
      <c r="CO38" s="621"/>
      <c r="CP38" s="621"/>
      <c r="CQ38" s="622"/>
      <c r="CR38" s="623">
        <v>396384</v>
      </c>
      <c r="CS38" s="624"/>
      <c r="CT38" s="624"/>
      <c r="CU38" s="624"/>
      <c r="CV38" s="624"/>
      <c r="CW38" s="624"/>
      <c r="CX38" s="624"/>
      <c r="CY38" s="625"/>
      <c r="CZ38" s="628">
        <v>7.3</v>
      </c>
      <c r="DA38" s="655"/>
      <c r="DB38" s="655"/>
      <c r="DC38" s="658"/>
      <c r="DD38" s="632">
        <v>326146</v>
      </c>
      <c r="DE38" s="624"/>
      <c r="DF38" s="624"/>
      <c r="DG38" s="624"/>
      <c r="DH38" s="624"/>
      <c r="DI38" s="624"/>
      <c r="DJ38" s="624"/>
      <c r="DK38" s="625"/>
      <c r="DL38" s="632">
        <v>310889</v>
      </c>
      <c r="DM38" s="624"/>
      <c r="DN38" s="624"/>
      <c r="DO38" s="624"/>
      <c r="DP38" s="624"/>
      <c r="DQ38" s="624"/>
      <c r="DR38" s="624"/>
      <c r="DS38" s="624"/>
      <c r="DT38" s="624"/>
      <c r="DU38" s="624"/>
      <c r="DV38" s="625"/>
      <c r="DW38" s="628">
        <v>11.8</v>
      </c>
      <c r="DX38" s="655"/>
      <c r="DY38" s="655"/>
      <c r="DZ38" s="655"/>
      <c r="EA38" s="655"/>
      <c r="EB38" s="655"/>
      <c r="EC38" s="656"/>
    </row>
    <row r="39" spans="2:133" ht="11.25" customHeight="1" x14ac:dyDescent="0.2">
      <c r="B39" s="620" t="s">
        <v>326</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9" t="s">
        <v>327</v>
      </c>
      <c r="AR39" s="690"/>
      <c r="AS39" s="690"/>
      <c r="AT39" s="690"/>
      <c r="AU39" s="690"/>
      <c r="AV39" s="690"/>
      <c r="AW39" s="690"/>
      <c r="AX39" s="690"/>
      <c r="AY39" s="691"/>
      <c r="AZ39" s="623">
        <v>1022</v>
      </c>
      <c r="BA39" s="624"/>
      <c r="BB39" s="624"/>
      <c r="BC39" s="624"/>
      <c r="BD39" s="653"/>
      <c r="BE39" s="653"/>
      <c r="BF39" s="669"/>
      <c r="BG39" s="620" t="s">
        <v>328</v>
      </c>
      <c r="BH39" s="621"/>
      <c r="BI39" s="621"/>
      <c r="BJ39" s="621"/>
      <c r="BK39" s="621"/>
      <c r="BL39" s="621"/>
      <c r="BM39" s="621"/>
      <c r="BN39" s="621"/>
      <c r="BO39" s="621"/>
      <c r="BP39" s="621"/>
      <c r="BQ39" s="621"/>
      <c r="BR39" s="621"/>
      <c r="BS39" s="621"/>
      <c r="BT39" s="621"/>
      <c r="BU39" s="622"/>
      <c r="BV39" s="623">
        <v>1410</v>
      </c>
      <c r="BW39" s="624"/>
      <c r="BX39" s="624"/>
      <c r="BY39" s="624"/>
      <c r="BZ39" s="624"/>
      <c r="CA39" s="624"/>
      <c r="CB39" s="633"/>
      <c r="CD39" s="620" t="s">
        <v>329</v>
      </c>
      <c r="CE39" s="621"/>
      <c r="CF39" s="621"/>
      <c r="CG39" s="621"/>
      <c r="CH39" s="621"/>
      <c r="CI39" s="621"/>
      <c r="CJ39" s="621"/>
      <c r="CK39" s="621"/>
      <c r="CL39" s="621"/>
      <c r="CM39" s="621"/>
      <c r="CN39" s="621"/>
      <c r="CO39" s="621"/>
      <c r="CP39" s="621"/>
      <c r="CQ39" s="622"/>
      <c r="CR39" s="623">
        <v>850610</v>
      </c>
      <c r="CS39" s="653"/>
      <c r="CT39" s="653"/>
      <c r="CU39" s="653"/>
      <c r="CV39" s="653"/>
      <c r="CW39" s="653"/>
      <c r="CX39" s="653"/>
      <c r="CY39" s="654"/>
      <c r="CZ39" s="628">
        <v>15.8</v>
      </c>
      <c r="DA39" s="655"/>
      <c r="DB39" s="655"/>
      <c r="DC39" s="658"/>
      <c r="DD39" s="632">
        <v>844764</v>
      </c>
      <c r="DE39" s="653"/>
      <c r="DF39" s="653"/>
      <c r="DG39" s="653"/>
      <c r="DH39" s="653"/>
      <c r="DI39" s="653"/>
      <c r="DJ39" s="653"/>
      <c r="DK39" s="654"/>
      <c r="DL39" s="632" t="s">
        <v>122</v>
      </c>
      <c r="DM39" s="653"/>
      <c r="DN39" s="653"/>
      <c r="DO39" s="653"/>
      <c r="DP39" s="653"/>
      <c r="DQ39" s="653"/>
      <c r="DR39" s="653"/>
      <c r="DS39" s="653"/>
      <c r="DT39" s="653"/>
      <c r="DU39" s="653"/>
      <c r="DV39" s="654"/>
      <c r="DW39" s="628" t="s">
        <v>122</v>
      </c>
      <c r="DX39" s="655"/>
      <c r="DY39" s="655"/>
      <c r="DZ39" s="655"/>
      <c r="EA39" s="655"/>
      <c r="EB39" s="655"/>
      <c r="EC39" s="656"/>
    </row>
    <row r="40" spans="2:133" ht="11.25" customHeight="1" x14ac:dyDescent="0.2">
      <c r="B40" s="620" t="s">
        <v>330</v>
      </c>
      <c r="C40" s="621"/>
      <c r="D40" s="621"/>
      <c r="E40" s="621"/>
      <c r="F40" s="621"/>
      <c r="G40" s="621"/>
      <c r="H40" s="621"/>
      <c r="I40" s="621"/>
      <c r="J40" s="621"/>
      <c r="K40" s="621"/>
      <c r="L40" s="621"/>
      <c r="M40" s="621"/>
      <c r="N40" s="621"/>
      <c r="O40" s="621"/>
      <c r="P40" s="621"/>
      <c r="Q40" s="622"/>
      <c r="R40" s="623">
        <v>5700</v>
      </c>
      <c r="S40" s="624"/>
      <c r="T40" s="624"/>
      <c r="U40" s="624"/>
      <c r="V40" s="624"/>
      <c r="W40" s="624"/>
      <c r="X40" s="624"/>
      <c r="Y40" s="625"/>
      <c r="Z40" s="626">
        <v>0.1</v>
      </c>
      <c r="AA40" s="626"/>
      <c r="AB40" s="626"/>
      <c r="AC40" s="626"/>
      <c r="AD40" s="627" t="s">
        <v>122</v>
      </c>
      <c r="AE40" s="627"/>
      <c r="AF40" s="627"/>
      <c r="AG40" s="627"/>
      <c r="AH40" s="627"/>
      <c r="AI40" s="627"/>
      <c r="AJ40" s="627"/>
      <c r="AK40" s="627"/>
      <c r="AL40" s="628" t="s">
        <v>122</v>
      </c>
      <c r="AM40" s="629"/>
      <c r="AN40" s="629"/>
      <c r="AO40" s="630"/>
      <c r="AQ40" s="689" t="s">
        <v>331</v>
      </c>
      <c r="AR40" s="690"/>
      <c r="AS40" s="690"/>
      <c r="AT40" s="690"/>
      <c r="AU40" s="690"/>
      <c r="AV40" s="690"/>
      <c r="AW40" s="690"/>
      <c r="AX40" s="690"/>
      <c r="AY40" s="691"/>
      <c r="AZ40" s="623">
        <v>658</v>
      </c>
      <c r="BA40" s="624"/>
      <c r="BB40" s="624"/>
      <c r="BC40" s="624"/>
      <c r="BD40" s="653"/>
      <c r="BE40" s="653"/>
      <c r="BF40" s="669"/>
      <c r="BG40" s="673" t="s">
        <v>332</v>
      </c>
      <c r="BH40" s="674"/>
      <c r="BI40" s="674"/>
      <c r="BJ40" s="674"/>
      <c r="BK40" s="674"/>
      <c r="BL40" s="211"/>
      <c r="BM40" s="621" t="s">
        <v>333</v>
      </c>
      <c r="BN40" s="621"/>
      <c r="BO40" s="621"/>
      <c r="BP40" s="621"/>
      <c r="BQ40" s="621"/>
      <c r="BR40" s="621"/>
      <c r="BS40" s="621"/>
      <c r="BT40" s="621"/>
      <c r="BU40" s="622"/>
      <c r="BV40" s="623">
        <v>113</v>
      </c>
      <c r="BW40" s="624"/>
      <c r="BX40" s="624"/>
      <c r="BY40" s="624"/>
      <c r="BZ40" s="624"/>
      <c r="CA40" s="624"/>
      <c r="CB40" s="633"/>
      <c r="CD40" s="620" t="s">
        <v>334</v>
      </c>
      <c r="CE40" s="621"/>
      <c r="CF40" s="621"/>
      <c r="CG40" s="621"/>
      <c r="CH40" s="621"/>
      <c r="CI40" s="621"/>
      <c r="CJ40" s="621"/>
      <c r="CK40" s="621"/>
      <c r="CL40" s="621"/>
      <c r="CM40" s="621"/>
      <c r="CN40" s="621"/>
      <c r="CO40" s="621"/>
      <c r="CP40" s="621"/>
      <c r="CQ40" s="622"/>
      <c r="CR40" s="623">
        <v>46870</v>
      </c>
      <c r="CS40" s="624"/>
      <c r="CT40" s="624"/>
      <c r="CU40" s="624"/>
      <c r="CV40" s="624"/>
      <c r="CW40" s="624"/>
      <c r="CX40" s="624"/>
      <c r="CY40" s="625"/>
      <c r="CZ40" s="628">
        <v>0.9</v>
      </c>
      <c r="DA40" s="655"/>
      <c r="DB40" s="655"/>
      <c r="DC40" s="658"/>
      <c r="DD40" s="632">
        <v>46870</v>
      </c>
      <c r="DE40" s="624"/>
      <c r="DF40" s="624"/>
      <c r="DG40" s="624"/>
      <c r="DH40" s="624"/>
      <c r="DI40" s="624"/>
      <c r="DJ40" s="624"/>
      <c r="DK40" s="625"/>
      <c r="DL40" s="632">
        <v>46870</v>
      </c>
      <c r="DM40" s="624"/>
      <c r="DN40" s="624"/>
      <c r="DO40" s="624"/>
      <c r="DP40" s="624"/>
      <c r="DQ40" s="624"/>
      <c r="DR40" s="624"/>
      <c r="DS40" s="624"/>
      <c r="DT40" s="624"/>
      <c r="DU40" s="624"/>
      <c r="DV40" s="625"/>
      <c r="DW40" s="628">
        <v>1.8</v>
      </c>
      <c r="DX40" s="655"/>
      <c r="DY40" s="655"/>
      <c r="DZ40" s="655"/>
      <c r="EA40" s="655"/>
      <c r="EB40" s="655"/>
      <c r="EC40" s="656"/>
    </row>
    <row r="41" spans="2:133" ht="11.25" customHeight="1" x14ac:dyDescent="0.2">
      <c r="B41" s="644" t="s">
        <v>335</v>
      </c>
      <c r="C41" s="645"/>
      <c r="D41" s="645"/>
      <c r="E41" s="645"/>
      <c r="F41" s="645"/>
      <c r="G41" s="645"/>
      <c r="H41" s="645"/>
      <c r="I41" s="645"/>
      <c r="J41" s="645"/>
      <c r="K41" s="645"/>
      <c r="L41" s="645"/>
      <c r="M41" s="645"/>
      <c r="N41" s="645"/>
      <c r="O41" s="645"/>
      <c r="P41" s="645"/>
      <c r="Q41" s="646"/>
      <c r="R41" s="698">
        <v>5679025</v>
      </c>
      <c r="S41" s="699"/>
      <c r="T41" s="699"/>
      <c r="U41" s="699"/>
      <c r="V41" s="699"/>
      <c r="W41" s="699"/>
      <c r="X41" s="699"/>
      <c r="Y41" s="700"/>
      <c r="Z41" s="701">
        <v>100</v>
      </c>
      <c r="AA41" s="701"/>
      <c r="AB41" s="701"/>
      <c r="AC41" s="701"/>
      <c r="AD41" s="702">
        <v>2620138</v>
      </c>
      <c r="AE41" s="702"/>
      <c r="AF41" s="702"/>
      <c r="AG41" s="702"/>
      <c r="AH41" s="702"/>
      <c r="AI41" s="702"/>
      <c r="AJ41" s="702"/>
      <c r="AK41" s="702"/>
      <c r="AL41" s="703">
        <v>100</v>
      </c>
      <c r="AM41" s="683"/>
      <c r="AN41" s="683"/>
      <c r="AO41" s="704"/>
      <c r="AQ41" s="689" t="s">
        <v>336</v>
      </c>
      <c r="AR41" s="690"/>
      <c r="AS41" s="690"/>
      <c r="AT41" s="690"/>
      <c r="AU41" s="690"/>
      <c r="AV41" s="690"/>
      <c r="AW41" s="690"/>
      <c r="AX41" s="690"/>
      <c r="AY41" s="691"/>
      <c r="AZ41" s="623">
        <v>81225</v>
      </c>
      <c r="BA41" s="624"/>
      <c r="BB41" s="624"/>
      <c r="BC41" s="624"/>
      <c r="BD41" s="653"/>
      <c r="BE41" s="653"/>
      <c r="BF41" s="669"/>
      <c r="BG41" s="673"/>
      <c r="BH41" s="674"/>
      <c r="BI41" s="674"/>
      <c r="BJ41" s="674"/>
      <c r="BK41" s="674"/>
      <c r="BL41" s="211"/>
      <c r="BM41" s="621" t="s">
        <v>337</v>
      </c>
      <c r="BN41" s="621"/>
      <c r="BO41" s="621"/>
      <c r="BP41" s="621"/>
      <c r="BQ41" s="621"/>
      <c r="BR41" s="621"/>
      <c r="BS41" s="621"/>
      <c r="BT41" s="621"/>
      <c r="BU41" s="622"/>
      <c r="BV41" s="623">
        <v>3</v>
      </c>
      <c r="BW41" s="624"/>
      <c r="BX41" s="624"/>
      <c r="BY41" s="624"/>
      <c r="BZ41" s="624"/>
      <c r="CA41" s="624"/>
      <c r="CB41" s="633"/>
      <c r="CD41" s="620" t="s">
        <v>338</v>
      </c>
      <c r="CE41" s="621"/>
      <c r="CF41" s="621"/>
      <c r="CG41" s="621"/>
      <c r="CH41" s="621"/>
      <c r="CI41" s="621"/>
      <c r="CJ41" s="621"/>
      <c r="CK41" s="621"/>
      <c r="CL41" s="621"/>
      <c r="CM41" s="621"/>
      <c r="CN41" s="621"/>
      <c r="CO41" s="621"/>
      <c r="CP41" s="621"/>
      <c r="CQ41" s="622"/>
      <c r="CR41" s="623" t="s">
        <v>122</v>
      </c>
      <c r="CS41" s="653"/>
      <c r="CT41" s="653"/>
      <c r="CU41" s="653"/>
      <c r="CV41" s="653"/>
      <c r="CW41" s="653"/>
      <c r="CX41" s="653"/>
      <c r="CY41" s="654"/>
      <c r="CZ41" s="628" t="s">
        <v>122</v>
      </c>
      <c r="DA41" s="655"/>
      <c r="DB41" s="655"/>
      <c r="DC41" s="658"/>
      <c r="DD41" s="632" t="s">
        <v>122</v>
      </c>
      <c r="DE41" s="653"/>
      <c r="DF41" s="653"/>
      <c r="DG41" s="653"/>
      <c r="DH41" s="653"/>
      <c r="DI41" s="653"/>
      <c r="DJ41" s="653"/>
      <c r="DK41" s="654"/>
      <c r="DL41" s="692"/>
      <c r="DM41" s="693"/>
      <c r="DN41" s="693"/>
      <c r="DO41" s="693"/>
      <c r="DP41" s="693"/>
      <c r="DQ41" s="693"/>
      <c r="DR41" s="693"/>
      <c r="DS41" s="693"/>
      <c r="DT41" s="693"/>
      <c r="DU41" s="693"/>
      <c r="DV41" s="694"/>
      <c r="DW41" s="695"/>
      <c r="DX41" s="696"/>
      <c r="DY41" s="696"/>
      <c r="DZ41" s="696"/>
      <c r="EA41" s="696"/>
      <c r="EB41" s="696"/>
      <c r="EC41" s="697"/>
    </row>
    <row r="42" spans="2:133" ht="11.25" customHeight="1" x14ac:dyDescent="0.2">
      <c r="AQ42" s="705" t="s">
        <v>339</v>
      </c>
      <c r="AR42" s="706"/>
      <c r="AS42" s="706"/>
      <c r="AT42" s="706"/>
      <c r="AU42" s="706"/>
      <c r="AV42" s="706"/>
      <c r="AW42" s="706"/>
      <c r="AX42" s="706"/>
      <c r="AY42" s="707"/>
      <c r="AZ42" s="698">
        <v>314501</v>
      </c>
      <c r="BA42" s="699"/>
      <c r="BB42" s="699"/>
      <c r="BC42" s="699"/>
      <c r="BD42" s="682"/>
      <c r="BE42" s="682"/>
      <c r="BF42" s="684"/>
      <c r="BG42" s="675"/>
      <c r="BH42" s="676"/>
      <c r="BI42" s="676"/>
      <c r="BJ42" s="676"/>
      <c r="BK42" s="676"/>
      <c r="BL42" s="212"/>
      <c r="BM42" s="645" t="s">
        <v>340</v>
      </c>
      <c r="BN42" s="645"/>
      <c r="BO42" s="645"/>
      <c r="BP42" s="645"/>
      <c r="BQ42" s="645"/>
      <c r="BR42" s="645"/>
      <c r="BS42" s="645"/>
      <c r="BT42" s="645"/>
      <c r="BU42" s="646"/>
      <c r="BV42" s="698">
        <v>470</v>
      </c>
      <c r="BW42" s="699"/>
      <c r="BX42" s="699"/>
      <c r="BY42" s="699"/>
      <c r="BZ42" s="699"/>
      <c r="CA42" s="699"/>
      <c r="CB42" s="708"/>
      <c r="CD42" s="620" t="s">
        <v>341</v>
      </c>
      <c r="CE42" s="621"/>
      <c r="CF42" s="621"/>
      <c r="CG42" s="621"/>
      <c r="CH42" s="621"/>
      <c r="CI42" s="621"/>
      <c r="CJ42" s="621"/>
      <c r="CK42" s="621"/>
      <c r="CL42" s="621"/>
      <c r="CM42" s="621"/>
      <c r="CN42" s="621"/>
      <c r="CO42" s="621"/>
      <c r="CP42" s="621"/>
      <c r="CQ42" s="622"/>
      <c r="CR42" s="623">
        <v>404488</v>
      </c>
      <c r="CS42" s="653"/>
      <c r="CT42" s="653"/>
      <c r="CU42" s="653"/>
      <c r="CV42" s="653"/>
      <c r="CW42" s="653"/>
      <c r="CX42" s="653"/>
      <c r="CY42" s="654"/>
      <c r="CZ42" s="628">
        <v>7.5</v>
      </c>
      <c r="DA42" s="655"/>
      <c r="DB42" s="655"/>
      <c r="DC42" s="658"/>
      <c r="DD42" s="632">
        <v>190520</v>
      </c>
      <c r="DE42" s="653"/>
      <c r="DF42" s="653"/>
      <c r="DG42" s="653"/>
      <c r="DH42" s="653"/>
      <c r="DI42" s="653"/>
      <c r="DJ42" s="653"/>
      <c r="DK42" s="654"/>
      <c r="DL42" s="692"/>
      <c r="DM42" s="693"/>
      <c r="DN42" s="693"/>
      <c r="DO42" s="693"/>
      <c r="DP42" s="693"/>
      <c r="DQ42" s="693"/>
      <c r="DR42" s="693"/>
      <c r="DS42" s="693"/>
      <c r="DT42" s="693"/>
      <c r="DU42" s="693"/>
      <c r="DV42" s="694"/>
      <c r="DW42" s="695"/>
      <c r="DX42" s="696"/>
      <c r="DY42" s="696"/>
      <c r="DZ42" s="696"/>
      <c r="EA42" s="696"/>
      <c r="EB42" s="696"/>
      <c r="EC42" s="697"/>
    </row>
    <row r="43" spans="2:133" ht="11.25" customHeight="1" x14ac:dyDescent="0.2">
      <c r="B43" s="202" t="s">
        <v>342</v>
      </c>
      <c r="CD43" s="620" t="s">
        <v>343</v>
      </c>
      <c r="CE43" s="621"/>
      <c r="CF43" s="621"/>
      <c r="CG43" s="621"/>
      <c r="CH43" s="621"/>
      <c r="CI43" s="621"/>
      <c r="CJ43" s="621"/>
      <c r="CK43" s="621"/>
      <c r="CL43" s="621"/>
      <c r="CM43" s="621"/>
      <c r="CN43" s="621"/>
      <c r="CO43" s="621"/>
      <c r="CP43" s="621"/>
      <c r="CQ43" s="622"/>
      <c r="CR43" s="623">
        <v>12458</v>
      </c>
      <c r="CS43" s="653"/>
      <c r="CT43" s="653"/>
      <c r="CU43" s="653"/>
      <c r="CV43" s="653"/>
      <c r="CW43" s="653"/>
      <c r="CX43" s="653"/>
      <c r="CY43" s="654"/>
      <c r="CZ43" s="628">
        <v>0.2</v>
      </c>
      <c r="DA43" s="655"/>
      <c r="DB43" s="655"/>
      <c r="DC43" s="658"/>
      <c r="DD43" s="632">
        <v>9368</v>
      </c>
      <c r="DE43" s="653"/>
      <c r="DF43" s="653"/>
      <c r="DG43" s="653"/>
      <c r="DH43" s="653"/>
      <c r="DI43" s="653"/>
      <c r="DJ43" s="653"/>
      <c r="DK43" s="654"/>
      <c r="DL43" s="692"/>
      <c r="DM43" s="693"/>
      <c r="DN43" s="693"/>
      <c r="DO43" s="693"/>
      <c r="DP43" s="693"/>
      <c r="DQ43" s="693"/>
      <c r="DR43" s="693"/>
      <c r="DS43" s="693"/>
      <c r="DT43" s="693"/>
      <c r="DU43" s="693"/>
      <c r="DV43" s="694"/>
      <c r="DW43" s="695"/>
      <c r="DX43" s="696"/>
      <c r="DY43" s="696"/>
      <c r="DZ43" s="696"/>
      <c r="EA43" s="696"/>
      <c r="EB43" s="696"/>
      <c r="EC43" s="697"/>
    </row>
    <row r="44" spans="2:133" ht="11.25" customHeight="1" x14ac:dyDescent="0.2">
      <c r="B44" s="709" t="s">
        <v>344</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61" t="s">
        <v>292</v>
      </c>
      <c r="CE44" s="662"/>
      <c r="CF44" s="620" t="s">
        <v>345</v>
      </c>
      <c r="CG44" s="621"/>
      <c r="CH44" s="621"/>
      <c r="CI44" s="621"/>
      <c r="CJ44" s="621"/>
      <c r="CK44" s="621"/>
      <c r="CL44" s="621"/>
      <c r="CM44" s="621"/>
      <c r="CN44" s="621"/>
      <c r="CO44" s="621"/>
      <c r="CP44" s="621"/>
      <c r="CQ44" s="622"/>
      <c r="CR44" s="623">
        <v>404488</v>
      </c>
      <c r="CS44" s="624"/>
      <c r="CT44" s="624"/>
      <c r="CU44" s="624"/>
      <c r="CV44" s="624"/>
      <c r="CW44" s="624"/>
      <c r="CX44" s="624"/>
      <c r="CY44" s="625"/>
      <c r="CZ44" s="628">
        <v>7.5</v>
      </c>
      <c r="DA44" s="629"/>
      <c r="DB44" s="629"/>
      <c r="DC44" s="635"/>
      <c r="DD44" s="632">
        <v>190520</v>
      </c>
      <c r="DE44" s="624"/>
      <c r="DF44" s="624"/>
      <c r="DG44" s="624"/>
      <c r="DH44" s="624"/>
      <c r="DI44" s="624"/>
      <c r="DJ44" s="624"/>
      <c r="DK44" s="625"/>
      <c r="DL44" s="692"/>
      <c r="DM44" s="693"/>
      <c r="DN44" s="693"/>
      <c r="DO44" s="693"/>
      <c r="DP44" s="693"/>
      <c r="DQ44" s="693"/>
      <c r="DR44" s="693"/>
      <c r="DS44" s="693"/>
      <c r="DT44" s="693"/>
      <c r="DU44" s="693"/>
      <c r="DV44" s="694"/>
      <c r="DW44" s="695"/>
      <c r="DX44" s="696"/>
      <c r="DY44" s="696"/>
      <c r="DZ44" s="696"/>
      <c r="EA44" s="696"/>
      <c r="EB44" s="696"/>
      <c r="EC44" s="697"/>
    </row>
    <row r="45" spans="2:133" ht="11.25" customHeight="1" x14ac:dyDescent="0.2">
      <c r="B45" s="709" t="s">
        <v>346</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3"/>
      <c r="CE45" s="664"/>
      <c r="CF45" s="620" t="s">
        <v>347</v>
      </c>
      <c r="CG45" s="621"/>
      <c r="CH45" s="621"/>
      <c r="CI45" s="621"/>
      <c r="CJ45" s="621"/>
      <c r="CK45" s="621"/>
      <c r="CL45" s="621"/>
      <c r="CM45" s="621"/>
      <c r="CN45" s="621"/>
      <c r="CO45" s="621"/>
      <c r="CP45" s="621"/>
      <c r="CQ45" s="622"/>
      <c r="CR45" s="623">
        <v>58626</v>
      </c>
      <c r="CS45" s="653"/>
      <c r="CT45" s="653"/>
      <c r="CU45" s="653"/>
      <c r="CV45" s="653"/>
      <c r="CW45" s="653"/>
      <c r="CX45" s="653"/>
      <c r="CY45" s="654"/>
      <c r="CZ45" s="628">
        <v>1.1000000000000001</v>
      </c>
      <c r="DA45" s="655"/>
      <c r="DB45" s="655"/>
      <c r="DC45" s="658"/>
      <c r="DD45" s="632">
        <v>15283</v>
      </c>
      <c r="DE45" s="653"/>
      <c r="DF45" s="653"/>
      <c r="DG45" s="653"/>
      <c r="DH45" s="653"/>
      <c r="DI45" s="653"/>
      <c r="DJ45" s="653"/>
      <c r="DK45" s="654"/>
      <c r="DL45" s="692"/>
      <c r="DM45" s="693"/>
      <c r="DN45" s="693"/>
      <c r="DO45" s="693"/>
      <c r="DP45" s="693"/>
      <c r="DQ45" s="693"/>
      <c r="DR45" s="693"/>
      <c r="DS45" s="693"/>
      <c r="DT45" s="693"/>
      <c r="DU45" s="693"/>
      <c r="DV45" s="694"/>
      <c r="DW45" s="695"/>
      <c r="DX45" s="696"/>
      <c r="DY45" s="696"/>
      <c r="DZ45" s="696"/>
      <c r="EA45" s="696"/>
      <c r="EB45" s="696"/>
      <c r="EC45" s="697"/>
    </row>
    <row r="46" spans="2:133" ht="11.25" customHeight="1" x14ac:dyDescent="0.2">
      <c r="B46" s="213"/>
      <c r="CD46" s="663"/>
      <c r="CE46" s="664"/>
      <c r="CF46" s="620" t="s">
        <v>348</v>
      </c>
      <c r="CG46" s="621"/>
      <c r="CH46" s="621"/>
      <c r="CI46" s="621"/>
      <c r="CJ46" s="621"/>
      <c r="CK46" s="621"/>
      <c r="CL46" s="621"/>
      <c r="CM46" s="621"/>
      <c r="CN46" s="621"/>
      <c r="CO46" s="621"/>
      <c r="CP46" s="621"/>
      <c r="CQ46" s="622"/>
      <c r="CR46" s="623">
        <v>344900</v>
      </c>
      <c r="CS46" s="624"/>
      <c r="CT46" s="624"/>
      <c r="CU46" s="624"/>
      <c r="CV46" s="624"/>
      <c r="CW46" s="624"/>
      <c r="CX46" s="624"/>
      <c r="CY46" s="625"/>
      <c r="CZ46" s="628">
        <v>6.4</v>
      </c>
      <c r="DA46" s="629"/>
      <c r="DB46" s="629"/>
      <c r="DC46" s="635"/>
      <c r="DD46" s="632">
        <v>174450</v>
      </c>
      <c r="DE46" s="624"/>
      <c r="DF46" s="624"/>
      <c r="DG46" s="624"/>
      <c r="DH46" s="624"/>
      <c r="DI46" s="624"/>
      <c r="DJ46" s="624"/>
      <c r="DK46" s="625"/>
      <c r="DL46" s="692"/>
      <c r="DM46" s="693"/>
      <c r="DN46" s="693"/>
      <c r="DO46" s="693"/>
      <c r="DP46" s="693"/>
      <c r="DQ46" s="693"/>
      <c r="DR46" s="693"/>
      <c r="DS46" s="693"/>
      <c r="DT46" s="693"/>
      <c r="DU46" s="693"/>
      <c r="DV46" s="694"/>
      <c r="DW46" s="695"/>
      <c r="DX46" s="696"/>
      <c r="DY46" s="696"/>
      <c r="DZ46" s="696"/>
      <c r="EA46" s="696"/>
      <c r="EB46" s="696"/>
      <c r="EC46" s="697"/>
    </row>
    <row r="47" spans="2:133" ht="11.25" customHeight="1" x14ac:dyDescent="0.2">
      <c r="B47" s="213"/>
      <c r="CD47" s="663"/>
      <c r="CE47" s="664"/>
      <c r="CF47" s="620" t="s">
        <v>349</v>
      </c>
      <c r="CG47" s="621"/>
      <c r="CH47" s="621"/>
      <c r="CI47" s="621"/>
      <c r="CJ47" s="621"/>
      <c r="CK47" s="621"/>
      <c r="CL47" s="621"/>
      <c r="CM47" s="621"/>
      <c r="CN47" s="621"/>
      <c r="CO47" s="621"/>
      <c r="CP47" s="621"/>
      <c r="CQ47" s="622"/>
      <c r="CR47" s="623" t="s">
        <v>122</v>
      </c>
      <c r="CS47" s="653"/>
      <c r="CT47" s="653"/>
      <c r="CU47" s="653"/>
      <c r="CV47" s="653"/>
      <c r="CW47" s="653"/>
      <c r="CX47" s="653"/>
      <c r="CY47" s="654"/>
      <c r="CZ47" s="628" t="s">
        <v>122</v>
      </c>
      <c r="DA47" s="655"/>
      <c r="DB47" s="655"/>
      <c r="DC47" s="658"/>
      <c r="DD47" s="632" t="s">
        <v>122</v>
      </c>
      <c r="DE47" s="653"/>
      <c r="DF47" s="653"/>
      <c r="DG47" s="653"/>
      <c r="DH47" s="653"/>
      <c r="DI47" s="653"/>
      <c r="DJ47" s="653"/>
      <c r="DK47" s="654"/>
      <c r="DL47" s="692"/>
      <c r="DM47" s="693"/>
      <c r="DN47" s="693"/>
      <c r="DO47" s="693"/>
      <c r="DP47" s="693"/>
      <c r="DQ47" s="693"/>
      <c r="DR47" s="693"/>
      <c r="DS47" s="693"/>
      <c r="DT47" s="693"/>
      <c r="DU47" s="693"/>
      <c r="DV47" s="694"/>
      <c r="DW47" s="695"/>
      <c r="DX47" s="696"/>
      <c r="DY47" s="696"/>
      <c r="DZ47" s="696"/>
      <c r="EA47" s="696"/>
      <c r="EB47" s="696"/>
      <c r="EC47" s="697"/>
    </row>
    <row r="48" spans="2:133" ht="10.8" x14ac:dyDescent="0.2">
      <c r="B48" s="213"/>
      <c r="CD48" s="665"/>
      <c r="CE48" s="666"/>
      <c r="CF48" s="620" t="s">
        <v>350</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692"/>
      <c r="DM48" s="693"/>
      <c r="DN48" s="693"/>
      <c r="DO48" s="693"/>
      <c r="DP48" s="693"/>
      <c r="DQ48" s="693"/>
      <c r="DR48" s="693"/>
      <c r="DS48" s="693"/>
      <c r="DT48" s="693"/>
      <c r="DU48" s="693"/>
      <c r="DV48" s="694"/>
      <c r="DW48" s="695"/>
      <c r="DX48" s="696"/>
      <c r="DY48" s="696"/>
      <c r="DZ48" s="696"/>
      <c r="EA48" s="696"/>
      <c r="EB48" s="696"/>
      <c r="EC48" s="697"/>
    </row>
    <row r="49" spans="2:133" ht="11.25" customHeight="1" x14ac:dyDescent="0.2">
      <c r="B49" s="213"/>
      <c r="CD49" s="644" t="s">
        <v>351</v>
      </c>
      <c r="CE49" s="645"/>
      <c r="CF49" s="645"/>
      <c r="CG49" s="645"/>
      <c r="CH49" s="645"/>
      <c r="CI49" s="645"/>
      <c r="CJ49" s="645"/>
      <c r="CK49" s="645"/>
      <c r="CL49" s="645"/>
      <c r="CM49" s="645"/>
      <c r="CN49" s="645"/>
      <c r="CO49" s="645"/>
      <c r="CP49" s="645"/>
      <c r="CQ49" s="646"/>
      <c r="CR49" s="698">
        <v>5396924</v>
      </c>
      <c r="CS49" s="682"/>
      <c r="CT49" s="682"/>
      <c r="CU49" s="682"/>
      <c r="CV49" s="682"/>
      <c r="CW49" s="682"/>
      <c r="CX49" s="682"/>
      <c r="CY49" s="711"/>
      <c r="CZ49" s="703">
        <v>100</v>
      </c>
      <c r="DA49" s="712"/>
      <c r="DB49" s="712"/>
      <c r="DC49" s="713"/>
      <c r="DD49" s="714">
        <v>4507481</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FdkVkoeLFjDxXEWA41A0S0mndgiMfQsV/RM7MRJDKEM/nnqUWCbf5z2xSx/FJNvz7pfMyLgaQij+f/DOKgtQWw==" saltValue="l5YgKMQ4cLuft3+psya6Cg=="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Z34:DC34"/>
    <mergeCell ref="DD34:DK34"/>
    <mergeCell ref="DL34:DV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CD25:CQ25"/>
    <mergeCell ref="CR25:CY25"/>
    <mergeCell ref="CZ25:DC25"/>
    <mergeCell ref="DD25:DK25"/>
    <mergeCell ref="CD27:CQ27"/>
    <mergeCell ref="CR27:CY27"/>
    <mergeCell ref="CZ27:DC27"/>
    <mergeCell ref="DD27:DK27"/>
    <mergeCell ref="DL27:DV27"/>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1"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topLeftCell="A26" zoomScale="70" zoomScaleNormal="25" zoomScaleSheetLayoutView="70" workbookViewId="0">
      <selection activeCell="B63" sqref="B63:P63"/>
    </sheetView>
  </sheetViews>
  <sheetFormatPr defaultColWidth="0" defaultRowHeight="13.2" zeroHeight="1" x14ac:dyDescent="0.2"/>
  <cols>
    <col min="1" max="130" width="2.77734375" style="219" customWidth="1"/>
    <col min="131" max="131" width="1.6640625" style="219" customWidth="1"/>
    <col min="132" max="16384" width="9" style="219" hidden="1"/>
  </cols>
  <sheetData>
    <row r="1" spans="1:131" ht="11.25" customHeight="1" thickBot="1" x14ac:dyDescent="0.25">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5">
      <c r="A2" s="741" t="s">
        <v>352</v>
      </c>
      <c r="B2" s="741"/>
      <c r="C2" s="741"/>
      <c r="D2" s="741"/>
      <c r="E2" s="741"/>
      <c r="F2" s="741"/>
      <c r="G2" s="741"/>
      <c r="H2" s="741"/>
      <c r="I2" s="741"/>
      <c r="J2" s="741"/>
      <c r="K2" s="741"/>
      <c r="L2" s="741"/>
      <c r="M2" s="741"/>
      <c r="N2" s="741"/>
      <c r="O2" s="741"/>
      <c r="P2" s="741"/>
      <c r="Q2" s="741"/>
      <c r="R2" s="741"/>
      <c r="S2" s="741"/>
      <c r="T2" s="741"/>
      <c r="U2" s="741"/>
      <c r="V2" s="741"/>
      <c r="W2" s="741"/>
      <c r="X2" s="741"/>
      <c r="Y2" s="741"/>
      <c r="Z2" s="741"/>
      <c r="AA2" s="741"/>
      <c r="AB2" s="741"/>
      <c r="AC2" s="741"/>
      <c r="AD2" s="741"/>
      <c r="AE2" s="741"/>
      <c r="AF2" s="741"/>
      <c r="AG2" s="741"/>
      <c r="AH2" s="741"/>
      <c r="AI2" s="741"/>
      <c r="AJ2" s="741"/>
      <c r="AK2" s="741"/>
      <c r="AL2" s="741"/>
      <c r="AM2" s="741"/>
      <c r="AN2" s="741"/>
      <c r="AO2" s="741"/>
      <c r="AP2" s="741"/>
      <c r="AQ2" s="741"/>
      <c r="AR2" s="741"/>
      <c r="AS2" s="741"/>
      <c r="AT2" s="741"/>
      <c r="AU2" s="741"/>
      <c r="AV2" s="741"/>
      <c r="AW2" s="741"/>
      <c r="AX2" s="741"/>
      <c r="AY2" s="741"/>
      <c r="AZ2" s="741"/>
      <c r="BA2" s="741"/>
      <c r="BB2" s="741"/>
      <c r="BC2" s="741"/>
      <c r="BD2" s="741"/>
      <c r="BE2" s="741"/>
      <c r="BF2" s="741"/>
      <c r="BG2" s="741"/>
      <c r="BH2" s="741"/>
      <c r="BI2" s="741"/>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742" t="s">
        <v>353</v>
      </c>
      <c r="DK2" s="743"/>
      <c r="DL2" s="743"/>
      <c r="DM2" s="743"/>
      <c r="DN2" s="743"/>
      <c r="DO2" s="744"/>
      <c r="DP2" s="216"/>
      <c r="DQ2" s="742" t="s">
        <v>354</v>
      </c>
      <c r="DR2" s="743"/>
      <c r="DS2" s="743"/>
      <c r="DT2" s="743"/>
      <c r="DU2" s="743"/>
      <c r="DV2" s="743"/>
      <c r="DW2" s="743"/>
      <c r="DX2" s="743"/>
      <c r="DY2" s="743"/>
      <c r="DZ2" s="744"/>
      <c r="EA2" s="218"/>
    </row>
    <row r="3" spans="1:131" ht="11.25" customHeight="1" x14ac:dyDescent="0.2">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5">
      <c r="A4" s="766" t="s">
        <v>355</v>
      </c>
      <c r="B4" s="766"/>
      <c r="C4" s="766"/>
      <c r="D4" s="766"/>
      <c r="E4" s="766"/>
      <c r="F4" s="766"/>
      <c r="G4" s="766"/>
      <c r="H4" s="766"/>
      <c r="I4" s="766"/>
      <c r="J4" s="766"/>
      <c r="K4" s="766"/>
      <c r="L4" s="766"/>
      <c r="M4" s="766"/>
      <c r="N4" s="766"/>
      <c r="O4" s="766"/>
      <c r="P4" s="766"/>
      <c r="Q4" s="766"/>
      <c r="R4" s="766"/>
      <c r="S4" s="766"/>
      <c r="T4" s="766"/>
      <c r="U4" s="766"/>
      <c r="V4" s="766"/>
      <c r="W4" s="766"/>
      <c r="X4" s="766"/>
      <c r="Y4" s="766"/>
      <c r="Z4" s="766"/>
      <c r="AA4" s="766"/>
      <c r="AB4" s="766"/>
      <c r="AC4" s="766"/>
      <c r="AD4" s="766"/>
      <c r="AE4" s="766"/>
      <c r="AF4" s="766"/>
      <c r="AG4" s="766"/>
      <c r="AH4" s="766"/>
      <c r="AI4" s="766"/>
      <c r="AJ4" s="766"/>
      <c r="AK4" s="766"/>
      <c r="AL4" s="766"/>
      <c r="AM4" s="766"/>
      <c r="AN4" s="766"/>
      <c r="AO4" s="766"/>
      <c r="AP4" s="766"/>
      <c r="AQ4" s="766"/>
      <c r="AR4" s="766"/>
      <c r="AS4" s="766"/>
      <c r="AT4" s="766"/>
      <c r="AU4" s="766"/>
      <c r="AV4" s="766"/>
      <c r="AW4" s="766"/>
      <c r="AX4" s="766"/>
      <c r="AY4" s="766"/>
      <c r="AZ4" s="220"/>
      <c r="BA4" s="220"/>
      <c r="BB4" s="220"/>
      <c r="BC4" s="220"/>
      <c r="BD4" s="220"/>
      <c r="BE4" s="221"/>
      <c r="BF4" s="221"/>
      <c r="BG4" s="221"/>
      <c r="BH4" s="221"/>
      <c r="BI4" s="221"/>
      <c r="BJ4" s="221"/>
      <c r="BK4" s="221"/>
      <c r="BL4" s="221"/>
      <c r="BM4" s="221"/>
      <c r="BN4" s="221"/>
      <c r="BO4" s="221"/>
      <c r="BP4" s="221"/>
      <c r="BQ4" s="767" t="s">
        <v>356</v>
      </c>
      <c r="BR4" s="767"/>
      <c r="BS4" s="767"/>
      <c r="BT4" s="767"/>
      <c r="BU4" s="767"/>
      <c r="BV4" s="767"/>
      <c r="BW4" s="767"/>
      <c r="BX4" s="767"/>
      <c r="BY4" s="767"/>
      <c r="BZ4" s="767"/>
      <c r="CA4" s="767"/>
      <c r="CB4" s="767"/>
      <c r="CC4" s="767"/>
      <c r="CD4" s="767"/>
      <c r="CE4" s="767"/>
      <c r="CF4" s="767"/>
      <c r="CG4" s="767"/>
      <c r="CH4" s="767"/>
      <c r="CI4" s="767"/>
      <c r="CJ4" s="767"/>
      <c r="CK4" s="767"/>
      <c r="CL4" s="767"/>
      <c r="CM4" s="767"/>
      <c r="CN4" s="767"/>
      <c r="CO4" s="767"/>
      <c r="CP4" s="767"/>
      <c r="CQ4" s="767"/>
      <c r="CR4" s="767"/>
      <c r="CS4" s="767"/>
      <c r="CT4" s="767"/>
      <c r="CU4" s="767"/>
      <c r="CV4" s="767"/>
      <c r="CW4" s="767"/>
      <c r="CX4" s="767"/>
      <c r="CY4" s="767"/>
      <c r="CZ4" s="767"/>
      <c r="DA4" s="767"/>
      <c r="DB4" s="767"/>
      <c r="DC4" s="767"/>
      <c r="DD4" s="767"/>
      <c r="DE4" s="767"/>
      <c r="DF4" s="767"/>
      <c r="DG4" s="767"/>
      <c r="DH4" s="767"/>
      <c r="DI4" s="767"/>
      <c r="DJ4" s="767"/>
      <c r="DK4" s="767"/>
      <c r="DL4" s="767"/>
      <c r="DM4" s="767"/>
      <c r="DN4" s="767"/>
      <c r="DO4" s="767"/>
      <c r="DP4" s="767"/>
      <c r="DQ4" s="767"/>
      <c r="DR4" s="767"/>
      <c r="DS4" s="767"/>
      <c r="DT4" s="767"/>
      <c r="DU4" s="767"/>
      <c r="DV4" s="767"/>
      <c r="DW4" s="767"/>
      <c r="DX4" s="767"/>
      <c r="DY4" s="767"/>
      <c r="DZ4" s="767"/>
      <c r="EA4" s="222"/>
    </row>
    <row r="5" spans="1:131" s="223" customFormat="1" ht="26.25" customHeight="1" x14ac:dyDescent="0.2">
      <c r="A5" s="735" t="s">
        <v>357</v>
      </c>
      <c r="B5" s="736"/>
      <c r="C5" s="736"/>
      <c r="D5" s="736"/>
      <c r="E5" s="736"/>
      <c r="F5" s="736"/>
      <c r="G5" s="736"/>
      <c r="H5" s="736"/>
      <c r="I5" s="736"/>
      <c r="J5" s="736"/>
      <c r="K5" s="736"/>
      <c r="L5" s="736"/>
      <c r="M5" s="736"/>
      <c r="N5" s="736"/>
      <c r="O5" s="736"/>
      <c r="P5" s="737"/>
      <c r="Q5" s="731" t="s">
        <v>358</v>
      </c>
      <c r="R5" s="727"/>
      <c r="S5" s="727"/>
      <c r="T5" s="727"/>
      <c r="U5" s="728"/>
      <c r="V5" s="731" t="s">
        <v>359</v>
      </c>
      <c r="W5" s="727"/>
      <c r="X5" s="727"/>
      <c r="Y5" s="727"/>
      <c r="Z5" s="728"/>
      <c r="AA5" s="731" t="s">
        <v>360</v>
      </c>
      <c r="AB5" s="727"/>
      <c r="AC5" s="727"/>
      <c r="AD5" s="727"/>
      <c r="AE5" s="727"/>
      <c r="AF5" s="768" t="s">
        <v>361</v>
      </c>
      <c r="AG5" s="727"/>
      <c r="AH5" s="727"/>
      <c r="AI5" s="727"/>
      <c r="AJ5" s="733"/>
      <c r="AK5" s="727" t="s">
        <v>362</v>
      </c>
      <c r="AL5" s="727"/>
      <c r="AM5" s="727"/>
      <c r="AN5" s="727"/>
      <c r="AO5" s="728"/>
      <c r="AP5" s="731" t="s">
        <v>363</v>
      </c>
      <c r="AQ5" s="727"/>
      <c r="AR5" s="727"/>
      <c r="AS5" s="727"/>
      <c r="AT5" s="728"/>
      <c r="AU5" s="731" t="s">
        <v>364</v>
      </c>
      <c r="AV5" s="727"/>
      <c r="AW5" s="727"/>
      <c r="AX5" s="727"/>
      <c r="AY5" s="733"/>
      <c r="AZ5" s="220"/>
      <c r="BA5" s="220"/>
      <c r="BB5" s="220"/>
      <c r="BC5" s="220"/>
      <c r="BD5" s="220"/>
      <c r="BE5" s="221"/>
      <c r="BF5" s="221"/>
      <c r="BG5" s="221"/>
      <c r="BH5" s="221"/>
      <c r="BI5" s="221"/>
      <c r="BJ5" s="221"/>
      <c r="BK5" s="221"/>
      <c r="BL5" s="221"/>
      <c r="BM5" s="221"/>
      <c r="BN5" s="221"/>
      <c r="BO5" s="221"/>
      <c r="BP5" s="221"/>
      <c r="BQ5" s="735" t="s">
        <v>365</v>
      </c>
      <c r="BR5" s="736"/>
      <c r="BS5" s="736"/>
      <c r="BT5" s="736"/>
      <c r="BU5" s="736"/>
      <c r="BV5" s="736"/>
      <c r="BW5" s="736"/>
      <c r="BX5" s="736"/>
      <c r="BY5" s="736"/>
      <c r="BZ5" s="736"/>
      <c r="CA5" s="736"/>
      <c r="CB5" s="736"/>
      <c r="CC5" s="736"/>
      <c r="CD5" s="736"/>
      <c r="CE5" s="736"/>
      <c r="CF5" s="736"/>
      <c r="CG5" s="737"/>
      <c r="CH5" s="731" t="s">
        <v>366</v>
      </c>
      <c r="CI5" s="727"/>
      <c r="CJ5" s="727"/>
      <c r="CK5" s="727"/>
      <c r="CL5" s="728"/>
      <c r="CM5" s="731" t="s">
        <v>367</v>
      </c>
      <c r="CN5" s="727"/>
      <c r="CO5" s="727"/>
      <c r="CP5" s="727"/>
      <c r="CQ5" s="728"/>
      <c r="CR5" s="731" t="s">
        <v>368</v>
      </c>
      <c r="CS5" s="727"/>
      <c r="CT5" s="727"/>
      <c r="CU5" s="727"/>
      <c r="CV5" s="728"/>
      <c r="CW5" s="731" t="s">
        <v>369</v>
      </c>
      <c r="CX5" s="727"/>
      <c r="CY5" s="727"/>
      <c r="CZ5" s="727"/>
      <c r="DA5" s="728"/>
      <c r="DB5" s="731" t="s">
        <v>370</v>
      </c>
      <c r="DC5" s="727"/>
      <c r="DD5" s="727"/>
      <c r="DE5" s="727"/>
      <c r="DF5" s="728"/>
      <c r="DG5" s="750" t="s">
        <v>371</v>
      </c>
      <c r="DH5" s="751"/>
      <c r="DI5" s="751"/>
      <c r="DJ5" s="751"/>
      <c r="DK5" s="752"/>
      <c r="DL5" s="750" t="s">
        <v>372</v>
      </c>
      <c r="DM5" s="751"/>
      <c r="DN5" s="751"/>
      <c r="DO5" s="751"/>
      <c r="DP5" s="752"/>
      <c r="DQ5" s="731" t="s">
        <v>373</v>
      </c>
      <c r="DR5" s="727"/>
      <c r="DS5" s="727"/>
      <c r="DT5" s="727"/>
      <c r="DU5" s="728"/>
      <c r="DV5" s="731" t="s">
        <v>364</v>
      </c>
      <c r="DW5" s="727"/>
      <c r="DX5" s="727"/>
      <c r="DY5" s="727"/>
      <c r="DZ5" s="733"/>
      <c r="EA5" s="222"/>
    </row>
    <row r="6" spans="1:131" s="223" customFormat="1" ht="26.25" customHeight="1" thickBot="1" x14ac:dyDescent="0.25">
      <c r="A6" s="738"/>
      <c r="B6" s="739"/>
      <c r="C6" s="739"/>
      <c r="D6" s="739"/>
      <c r="E6" s="739"/>
      <c r="F6" s="739"/>
      <c r="G6" s="739"/>
      <c r="H6" s="739"/>
      <c r="I6" s="739"/>
      <c r="J6" s="739"/>
      <c r="K6" s="739"/>
      <c r="L6" s="739"/>
      <c r="M6" s="739"/>
      <c r="N6" s="739"/>
      <c r="O6" s="739"/>
      <c r="P6" s="740"/>
      <c r="Q6" s="732"/>
      <c r="R6" s="729"/>
      <c r="S6" s="729"/>
      <c r="T6" s="729"/>
      <c r="U6" s="730"/>
      <c r="V6" s="732"/>
      <c r="W6" s="729"/>
      <c r="X6" s="729"/>
      <c r="Y6" s="729"/>
      <c r="Z6" s="730"/>
      <c r="AA6" s="732"/>
      <c r="AB6" s="729"/>
      <c r="AC6" s="729"/>
      <c r="AD6" s="729"/>
      <c r="AE6" s="729"/>
      <c r="AF6" s="769"/>
      <c r="AG6" s="729"/>
      <c r="AH6" s="729"/>
      <c r="AI6" s="729"/>
      <c r="AJ6" s="734"/>
      <c r="AK6" s="729"/>
      <c r="AL6" s="729"/>
      <c r="AM6" s="729"/>
      <c r="AN6" s="729"/>
      <c r="AO6" s="730"/>
      <c r="AP6" s="732"/>
      <c r="AQ6" s="729"/>
      <c r="AR6" s="729"/>
      <c r="AS6" s="729"/>
      <c r="AT6" s="730"/>
      <c r="AU6" s="732"/>
      <c r="AV6" s="729"/>
      <c r="AW6" s="729"/>
      <c r="AX6" s="729"/>
      <c r="AY6" s="734"/>
      <c r="AZ6" s="220"/>
      <c r="BA6" s="220"/>
      <c r="BB6" s="220"/>
      <c r="BC6" s="220"/>
      <c r="BD6" s="220"/>
      <c r="BE6" s="221"/>
      <c r="BF6" s="221"/>
      <c r="BG6" s="221"/>
      <c r="BH6" s="221"/>
      <c r="BI6" s="221"/>
      <c r="BJ6" s="221"/>
      <c r="BK6" s="221"/>
      <c r="BL6" s="221"/>
      <c r="BM6" s="221"/>
      <c r="BN6" s="221"/>
      <c r="BO6" s="221"/>
      <c r="BP6" s="221"/>
      <c r="BQ6" s="738"/>
      <c r="BR6" s="739"/>
      <c r="BS6" s="739"/>
      <c r="BT6" s="739"/>
      <c r="BU6" s="739"/>
      <c r="BV6" s="739"/>
      <c r="BW6" s="739"/>
      <c r="BX6" s="739"/>
      <c r="BY6" s="739"/>
      <c r="BZ6" s="739"/>
      <c r="CA6" s="739"/>
      <c r="CB6" s="739"/>
      <c r="CC6" s="739"/>
      <c r="CD6" s="739"/>
      <c r="CE6" s="739"/>
      <c r="CF6" s="739"/>
      <c r="CG6" s="740"/>
      <c r="CH6" s="732"/>
      <c r="CI6" s="729"/>
      <c r="CJ6" s="729"/>
      <c r="CK6" s="729"/>
      <c r="CL6" s="730"/>
      <c r="CM6" s="732"/>
      <c r="CN6" s="729"/>
      <c r="CO6" s="729"/>
      <c r="CP6" s="729"/>
      <c r="CQ6" s="730"/>
      <c r="CR6" s="732"/>
      <c r="CS6" s="729"/>
      <c r="CT6" s="729"/>
      <c r="CU6" s="729"/>
      <c r="CV6" s="730"/>
      <c r="CW6" s="732"/>
      <c r="CX6" s="729"/>
      <c r="CY6" s="729"/>
      <c r="CZ6" s="729"/>
      <c r="DA6" s="730"/>
      <c r="DB6" s="732"/>
      <c r="DC6" s="729"/>
      <c r="DD6" s="729"/>
      <c r="DE6" s="729"/>
      <c r="DF6" s="730"/>
      <c r="DG6" s="753"/>
      <c r="DH6" s="754"/>
      <c r="DI6" s="754"/>
      <c r="DJ6" s="754"/>
      <c r="DK6" s="755"/>
      <c r="DL6" s="753"/>
      <c r="DM6" s="754"/>
      <c r="DN6" s="754"/>
      <c r="DO6" s="754"/>
      <c r="DP6" s="755"/>
      <c r="DQ6" s="732"/>
      <c r="DR6" s="729"/>
      <c r="DS6" s="729"/>
      <c r="DT6" s="729"/>
      <c r="DU6" s="730"/>
      <c r="DV6" s="732"/>
      <c r="DW6" s="729"/>
      <c r="DX6" s="729"/>
      <c r="DY6" s="729"/>
      <c r="DZ6" s="734"/>
      <c r="EA6" s="222"/>
    </row>
    <row r="7" spans="1:131" s="223" customFormat="1" ht="26.25" customHeight="1" thickTop="1" x14ac:dyDescent="0.2">
      <c r="A7" s="224">
        <v>1</v>
      </c>
      <c r="B7" s="783" t="s">
        <v>374</v>
      </c>
      <c r="C7" s="784"/>
      <c r="D7" s="784"/>
      <c r="E7" s="784"/>
      <c r="F7" s="784"/>
      <c r="G7" s="784"/>
      <c r="H7" s="784"/>
      <c r="I7" s="784"/>
      <c r="J7" s="784"/>
      <c r="K7" s="784"/>
      <c r="L7" s="784"/>
      <c r="M7" s="784"/>
      <c r="N7" s="784"/>
      <c r="O7" s="784"/>
      <c r="P7" s="785"/>
      <c r="Q7" s="786">
        <v>5679</v>
      </c>
      <c r="R7" s="787"/>
      <c r="S7" s="787"/>
      <c r="T7" s="787"/>
      <c r="U7" s="787"/>
      <c r="V7" s="787">
        <v>5397</v>
      </c>
      <c r="W7" s="787"/>
      <c r="X7" s="787"/>
      <c r="Y7" s="787"/>
      <c r="Z7" s="787"/>
      <c r="AA7" s="787">
        <v>5</v>
      </c>
      <c r="AB7" s="787"/>
      <c r="AC7" s="787"/>
      <c r="AD7" s="787"/>
      <c r="AE7" s="788"/>
      <c r="AF7" s="789">
        <v>277</v>
      </c>
      <c r="AG7" s="790"/>
      <c r="AH7" s="790"/>
      <c r="AI7" s="790"/>
      <c r="AJ7" s="791"/>
      <c r="AK7" s="792">
        <v>322</v>
      </c>
      <c r="AL7" s="793"/>
      <c r="AM7" s="793"/>
      <c r="AN7" s="793"/>
      <c r="AO7" s="793"/>
      <c r="AP7" s="793">
        <v>3258</v>
      </c>
      <c r="AQ7" s="793"/>
      <c r="AR7" s="793"/>
      <c r="AS7" s="793"/>
      <c r="AT7" s="793"/>
      <c r="AU7" s="745"/>
      <c r="AV7" s="745"/>
      <c r="AW7" s="745"/>
      <c r="AX7" s="745"/>
      <c r="AY7" s="746"/>
      <c r="AZ7" s="220"/>
      <c r="BA7" s="220"/>
      <c r="BB7" s="220"/>
      <c r="BC7" s="220"/>
      <c r="BD7" s="220"/>
      <c r="BE7" s="221"/>
      <c r="BF7" s="221"/>
      <c r="BG7" s="221"/>
      <c r="BH7" s="221"/>
      <c r="BI7" s="221"/>
      <c r="BJ7" s="221"/>
      <c r="BK7" s="221"/>
      <c r="BL7" s="221"/>
      <c r="BM7" s="221"/>
      <c r="BN7" s="221"/>
      <c r="BO7" s="221"/>
      <c r="BP7" s="221"/>
      <c r="BQ7" s="224">
        <v>1</v>
      </c>
      <c r="BR7" s="225"/>
      <c r="BS7" s="747"/>
      <c r="BT7" s="748"/>
      <c r="BU7" s="748"/>
      <c r="BV7" s="748"/>
      <c r="BW7" s="748"/>
      <c r="BX7" s="748"/>
      <c r="BY7" s="748"/>
      <c r="BZ7" s="748"/>
      <c r="CA7" s="748"/>
      <c r="CB7" s="748"/>
      <c r="CC7" s="748"/>
      <c r="CD7" s="748"/>
      <c r="CE7" s="748"/>
      <c r="CF7" s="748"/>
      <c r="CG7" s="749"/>
      <c r="CH7" s="770"/>
      <c r="CI7" s="771"/>
      <c r="CJ7" s="771"/>
      <c r="CK7" s="771"/>
      <c r="CL7" s="772"/>
      <c r="CM7" s="770"/>
      <c r="CN7" s="771"/>
      <c r="CO7" s="771"/>
      <c r="CP7" s="771"/>
      <c r="CQ7" s="772"/>
      <c r="CR7" s="770"/>
      <c r="CS7" s="771"/>
      <c r="CT7" s="771"/>
      <c r="CU7" s="771"/>
      <c r="CV7" s="772"/>
      <c r="CW7" s="770"/>
      <c r="CX7" s="771"/>
      <c r="CY7" s="771"/>
      <c r="CZ7" s="771"/>
      <c r="DA7" s="772"/>
      <c r="DB7" s="770"/>
      <c r="DC7" s="771"/>
      <c r="DD7" s="771"/>
      <c r="DE7" s="771"/>
      <c r="DF7" s="772"/>
      <c r="DG7" s="770"/>
      <c r="DH7" s="771"/>
      <c r="DI7" s="771"/>
      <c r="DJ7" s="771"/>
      <c r="DK7" s="772"/>
      <c r="DL7" s="770"/>
      <c r="DM7" s="771"/>
      <c r="DN7" s="771"/>
      <c r="DO7" s="771"/>
      <c r="DP7" s="772"/>
      <c r="DQ7" s="770"/>
      <c r="DR7" s="771"/>
      <c r="DS7" s="771"/>
      <c r="DT7" s="771"/>
      <c r="DU7" s="772"/>
      <c r="DV7" s="747"/>
      <c r="DW7" s="748"/>
      <c r="DX7" s="748"/>
      <c r="DY7" s="748"/>
      <c r="DZ7" s="773"/>
      <c r="EA7" s="222"/>
    </row>
    <row r="8" spans="1:131" s="223" customFormat="1" ht="26.25" customHeight="1" x14ac:dyDescent="0.2">
      <c r="A8" s="226">
        <v>2</v>
      </c>
      <c r="B8" s="774"/>
      <c r="C8" s="775"/>
      <c r="D8" s="775"/>
      <c r="E8" s="775"/>
      <c r="F8" s="775"/>
      <c r="G8" s="775"/>
      <c r="H8" s="775"/>
      <c r="I8" s="775"/>
      <c r="J8" s="775"/>
      <c r="K8" s="775"/>
      <c r="L8" s="775"/>
      <c r="M8" s="775"/>
      <c r="N8" s="775"/>
      <c r="O8" s="775"/>
      <c r="P8" s="776"/>
      <c r="Q8" s="777"/>
      <c r="R8" s="778"/>
      <c r="S8" s="778"/>
      <c r="T8" s="778"/>
      <c r="U8" s="778"/>
      <c r="V8" s="778"/>
      <c r="W8" s="778"/>
      <c r="X8" s="778"/>
      <c r="Y8" s="778"/>
      <c r="Z8" s="778"/>
      <c r="AA8" s="778"/>
      <c r="AB8" s="778"/>
      <c r="AC8" s="778"/>
      <c r="AD8" s="778"/>
      <c r="AE8" s="779"/>
      <c r="AF8" s="780"/>
      <c r="AG8" s="781"/>
      <c r="AH8" s="781"/>
      <c r="AI8" s="781"/>
      <c r="AJ8" s="782"/>
      <c r="AK8" s="759"/>
      <c r="AL8" s="760"/>
      <c r="AM8" s="760"/>
      <c r="AN8" s="760"/>
      <c r="AO8" s="760"/>
      <c r="AP8" s="760"/>
      <c r="AQ8" s="760"/>
      <c r="AR8" s="760"/>
      <c r="AS8" s="760"/>
      <c r="AT8" s="760"/>
      <c r="AU8" s="761"/>
      <c r="AV8" s="761"/>
      <c r="AW8" s="761"/>
      <c r="AX8" s="761"/>
      <c r="AY8" s="762"/>
      <c r="AZ8" s="220"/>
      <c r="BA8" s="220"/>
      <c r="BB8" s="220"/>
      <c r="BC8" s="220"/>
      <c r="BD8" s="220"/>
      <c r="BE8" s="221"/>
      <c r="BF8" s="221"/>
      <c r="BG8" s="221"/>
      <c r="BH8" s="221"/>
      <c r="BI8" s="221"/>
      <c r="BJ8" s="221"/>
      <c r="BK8" s="221"/>
      <c r="BL8" s="221"/>
      <c r="BM8" s="221"/>
      <c r="BN8" s="221"/>
      <c r="BO8" s="221"/>
      <c r="BP8" s="221"/>
      <c r="BQ8" s="226">
        <v>2</v>
      </c>
      <c r="BR8" s="227"/>
      <c r="BS8" s="763"/>
      <c r="BT8" s="764"/>
      <c r="BU8" s="764"/>
      <c r="BV8" s="764"/>
      <c r="BW8" s="764"/>
      <c r="BX8" s="764"/>
      <c r="BY8" s="764"/>
      <c r="BZ8" s="764"/>
      <c r="CA8" s="764"/>
      <c r="CB8" s="764"/>
      <c r="CC8" s="764"/>
      <c r="CD8" s="764"/>
      <c r="CE8" s="764"/>
      <c r="CF8" s="764"/>
      <c r="CG8" s="765"/>
      <c r="CH8" s="756"/>
      <c r="CI8" s="757"/>
      <c r="CJ8" s="757"/>
      <c r="CK8" s="757"/>
      <c r="CL8" s="758"/>
      <c r="CM8" s="756"/>
      <c r="CN8" s="757"/>
      <c r="CO8" s="757"/>
      <c r="CP8" s="757"/>
      <c r="CQ8" s="758"/>
      <c r="CR8" s="756"/>
      <c r="CS8" s="757"/>
      <c r="CT8" s="757"/>
      <c r="CU8" s="757"/>
      <c r="CV8" s="758"/>
      <c r="CW8" s="756"/>
      <c r="CX8" s="757"/>
      <c r="CY8" s="757"/>
      <c r="CZ8" s="757"/>
      <c r="DA8" s="758"/>
      <c r="DB8" s="756"/>
      <c r="DC8" s="757"/>
      <c r="DD8" s="757"/>
      <c r="DE8" s="757"/>
      <c r="DF8" s="758"/>
      <c r="DG8" s="756"/>
      <c r="DH8" s="757"/>
      <c r="DI8" s="757"/>
      <c r="DJ8" s="757"/>
      <c r="DK8" s="758"/>
      <c r="DL8" s="756"/>
      <c r="DM8" s="757"/>
      <c r="DN8" s="757"/>
      <c r="DO8" s="757"/>
      <c r="DP8" s="758"/>
      <c r="DQ8" s="756"/>
      <c r="DR8" s="757"/>
      <c r="DS8" s="757"/>
      <c r="DT8" s="757"/>
      <c r="DU8" s="758"/>
      <c r="DV8" s="763"/>
      <c r="DW8" s="764"/>
      <c r="DX8" s="764"/>
      <c r="DY8" s="764"/>
      <c r="DZ8" s="794"/>
      <c r="EA8" s="222"/>
    </row>
    <row r="9" spans="1:131" s="223" customFormat="1" ht="26.25" customHeight="1" x14ac:dyDescent="0.2">
      <c r="A9" s="226">
        <v>3</v>
      </c>
      <c r="B9" s="774"/>
      <c r="C9" s="775"/>
      <c r="D9" s="775"/>
      <c r="E9" s="775"/>
      <c r="F9" s="775"/>
      <c r="G9" s="775"/>
      <c r="H9" s="775"/>
      <c r="I9" s="775"/>
      <c r="J9" s="775"/>
      <c r="K9" s="775"/>
      <c r="L9" s="775"/>
      <c r="M9" s="775"/>
      <c r="N9" s="775"/>
      <c r="O9" s="775"/>
      <c r="P9" s="776"/>
      <c r="Q9" s="777"/>
      <c r="R9" s="778"/>
      <c r="S9" s="778"/>
      <c r="T9" s="778"/>
      <c r="U9" s="778"/>
      <c r="V9" s="778"/>
      <c r="W9" s="778"/>
      <c r="X9" s="778"/>
      <c r="Y9" s="778"/>
      <c r="Z9" s="778"/>
      <c r="AA9" s="778"/>
      <c r="AB9" s="778"/>
      <c r="AC9" s="778"/>
      <c r="AD9" s="778"/>
      <c r="AE9" s="779"/>
      <c r="AF9" s="780"/>
      <c r="AG9" s="781"/>
      <c r="AH9" s="781"/>
      <c r="AI9" s="781"/>
      <c r="AJ9" s="782"/>
      <c r="AK9" s="759"/>
      <c r="AL9" s="760"/>
      <c r="AM9" s="760"/>
      <c r="AN9" s="760"/>
      <c r="AO9" s="760"/>
      <c r="AP9" s="760"/>
      <c r="AQ9" s="760"/>
      <c r="AR9" s="760"/>
      <c r="AS9" s="760"/>
      <c r="AT9" s="760"/>
      <c r="AU9" s="761"/>
      <c r="AV9" s="761"/>
      <c r="AW9" s="761"/>
      <c r="AX9" s="761"/>
      <c r="AY9" s="762"/>
      <c r="AZ9" s="220"/>
      <c r="BA9" s="220"/>
      <c r="BB9" s="220"/>
      <c r="BC9" s="220"/>
      <c r="BD9" s="220"/>
      <c r="BE9" s="221"/>
      <c r="BF9" s="221"/>
      <c r="BG9" s="221"/>
      <c r="BH9" s="221"/>
      <c r="BI9" s="221"/>
      <c r="BJ9" s="221"/>
      <c r="BK9" s="221"/>
      <c r="BL9" s="221"/>
      <c r="BM9" s="221"/>
      <c r="BN9" s="221"/>
      <c r="BO9" s="221"/>
      <c r="BP9" s="221"/>
      <c r="BQ9" s="226">
        <v>3</v>
      </c>
      <c r="BR9" s="227"/>
      <c r="BS9" s="763"/>
      <c r="BT9" s="764"/>
      <c r="BU9" s="764"/>
      <c r="BV9" s="764"/>
      <c r="BW9" s="764"/>
      <c r="BX9" s="764"/>
      <c r="BY9" s="764"/>
      <c r="BZ9" s="764"/>
      <c r="CA9" s="764"/>
      <c r="CB9" s="764"/>
      <c r="CC9" s="764"/>
      <c r="CD9" s="764"/>
      <c r="CE9" s="764"/>
      <c r="CF9" s="764"/>
      <c r="CG9" s="765"/>
      <c r="CH9" s="756"/>
      <c r="CI9" s="757"/>
      <c r="CJ9" s="757"/>
      <c r="CK9" s="757"/>
      <c r="CL9" s="758"/>
      <c r="CM9" s="756"/>
      <c r="CN9" s="757"/>
      <c r="CO9" s="757"/>
      <c r="CP9" s="757"/>
      <c r="CQ9" s="758"/>
      <c r="CR9" s="756"/>
      <c r="CS9" s="757"/>
      <c r="CT9" s="757"/>
      <c r="CU9" s="757"/>
      <c r="CV9" s="758"/>
      <c r="CW9" s="756"/>
      <c r="CX9" s="757"/>
      <c r="CY9" s="757"/>
      <c r="CZ9" s="757"/>
      <c r="DA9" s="758"/>
      <c r="DB9" s="756"/>
      <c r="DC9" s="757"/>
      <c r="DD9" s="757"/>
      <c r="DE9" s="757"/>
      <c r="DF9" s="758"/>
      <c r="DG9" s="756"/>
      <c r="DH9" s="757"/>
      <c r="DI9" s="757"/>
      <c r="DJ9" s="757"/>
      <c r="DK9" s="758"/>
      <c r="DL9" s="756"/>
      <c r="DM9" s="757"/>
      <c r="DN9" s="757"/>
      <c r="DO9" s="757"/>
      <c r="DP9" s="758"/>
      <c r="DQ9" s="756"/>
      <c r="DR9" s="757"/>
      <c r="DS9" s="757"/>
      <c r="DT9" s="757"/>
      <c r="DU9" s="758"/>
      <c r="DV9" s="763"/>
      <c r="DW9" s="764"/>
      <c r="DX9" s="764"/>
      <c r="DY9" s="764"/>
      <c r="DZ9" s="794"/>
      <c r="EA9" s="222"/>
    </row>
    <row r="10" spans="1:131" s="223" customFormat="1" ht="26.25" customHeight="1" x14ac:dyDescent="0.2">
      <c r="A10" s="226">
        <v>4</v>
      </c>
      <c r="B10" s="774"/>
      <c r="C10" s="775"/>
      <c r="D10" s="775"/>
      <c r="E10" s="775"/>
      <c r="F10" s="775"/>
      <c r="G10" s="775"/>
      <c r="H10" s="775"/>
      <c r="I10" s="775"/>
      <c r="J10" s="775"/>
      <c r="K10" s="775"/>
      <c r="L10" s="775"/>
      <c r="M10" s="775"/>
      <c r="N10" s="775"/>
      <c r="O10" s="775"/>
      <c r="P10" s="776"/>
      <c r="Q10" s="777"/>
      <c r="R10" s="778"/>
      <c r="S10" s="778"/>
      <c r="T10" s="778"/>
      <c r="U10" s="778"/>
      <c r="V10" s="778"/>
      <c r="W10" s="778"/>
      <c r="X10" s="778"/>
      <c r="Y10" s="778"/>
      <c r="Z10" s="778"/>
      <c r="AA10" s="778"/>
      <c r="AB10" s="778"/>
      <c r="AC10" s="778"/>
      <c r="AD10" s="778"/>
      <c r="AE10" s="779"/>
      <c r="AF10" s="780"/>
      <c r="AG10" s="781"/>
      <c r="AH10" s="781"/>
      <c r="AI10" s="781"/>
      <c r="AJ10" s="782"/>
      <c r="AK10" s="759"/>
      <c r="AL10" s="760"/>
      <c r="AM10" s="760"/>
      <c r="AN10" s="760"/>
      <c r="AO10" s="760"/>
      <c r="AP10" s="760"/>
      <c r="AQ10" s="760"/>
      <c r="AR10" s="760"/>
      <c r="AS10" s="760"/>
      <c r="AT10" s="760"/>
      <c r="AU10" s="761"/>
      <c r="AV10" s="761"/>
      <c r="AW10" s="761"/>
      <c r="AX10" s="761"/>
      <c r="AY10" s="762"/>
      <c r="AZ10" s="220"/>
      <c r="BA10" s="220"/>
      <c r="BB10" s="220"/>
      <c r="BC10" s="220"/>
      <c r="BD10" s="220"/>
      <c r="BE10" s="221"/>
      <c r="BF10" s="221"/>
      <c r="BG10" s="221"/>
      <c r="BH10" s="221"/>
      <c r="BI10" s="221"/>
      <c r="BJ10" s="221"/>
      <c r="BK10" s="221"/>
      <c r="BL10" s="221"/>
      <c r="BM10" s="221"/>
      <c r="BN10" s="221"/>
      <c r="BO10" s="221"/>
      <c r="BP10" s="221"/>
      <c r="BQ10" s="226">
        <v>4</v>
      </c>
      <c r="BR10" s="227"/>
      <c r="BS10" s="763"/>
      <c r="BT10" s="764"/>
      <c r="BU10" s="764"/>
      <c r="BV10" s="764"/>
      <c r="BW10" s="764"/>
      <c r="BX10" s="764"/>
      <c r="BY10" s="764"/>
      <c r="BZ10" s="764"/>
      <c r="CA10" s="764"/>
      <c r="CB10" s="764"/>
      <c r="CC10" s="764"/>
      <c r="CD10" s="764"/>
      <c r="CE10" s="764"/>
      <c r="CF10" s="764"/>
      <c r="CG10" s="765"/>
      <c r="CH10" s="756"/>
      <c r="CI10" s="757"/>
      <c r="CJ10" s="757"/>
      <c r="CK10" s="757"/>
      <c r="CL10" s="758"/>
      <c r="CM10" s="756"/>
      <c r="CN10" s="757"/>
      <c r="CO10" s="757"/>
      <c r="CP10" s="757"/>
      <c r="CQ10" s="758"/>
      <c r="CR10" s="756"/>
      <c r="CS10" s="757"/>
      <c r="CT10" s="757"/>
      <c r="CU10" s="757"/>
      <c r="CV10" s="758"/>
      <c r="CW10" s="756"/>
      <c r="CX10" s="757"/>
      <c r="CY10" s="757"/>
      <c r="CZ10" s="757"/>
      <c r="DA10" s="758"/>
      <c r="DB10" s="756"/>
      <c r="DC10" s="757"/>
      <c r="DD10" s="757"/>
      <c r="DE10" s="757"/>
      <c r="DF10" s="758"/>
      <c r="DG10" s="756"/>
      <c r="DH10" s="757"/>
      <c r="DI10" s="757"/>
      <c r="DJ10" s="757"/>
      <c r="DK10" s="758"/>
      <c r="DL10" s="756"/>
      <c r="DM10" s="757"/>
      <c r="DN10" s="757"/>
      <c r="DO10" s="757"/>
      <c r="DP10" s="758"/>
      <c r="DQ10" s="756"/>
      <c r="DR10" s="757"/>
      <c r="DS10" s="757"/>
      <c r="DT10" s="757"/>
      <c r="DU10" s="758"/>
      <c r="DV10" s="763"/>
      <c r="DW10" s="764"/>
      <c r="DX10" s="764"/>
      <c r="DY10" s="764"/>
      <c r="DZ10" s="794"/>
      <c r="EA10" s="222"/>
    </row>
    <row r="11" spans="1:131" s="223" customFormat="1" ht="26.25" customHeight="1" x14ac:dyDescent="0.2">
      <c r="A11" s="226">
        <v>5</v>
      </c>
      <c r="B11" s="774"/>
      <c r="C11" s="775"/>
      <c r="D11" s="775"/>
      <c r="E11" s="775"/>
      <c r="F11" s="775"/>
      <c r="G11" s="775"/>
      <c r="H11" s="775"/>
      <c r="I11" s="775"/>
      <c r="J11" s="775"/>
      <c r="K11" s="775"/>
      <c r="L11" s="775"/>
      <c r="M11" s="775"/>
      <c r="N11" s="775"/>
      <c r="O11" s="775"/>
      <c r="P11" s="776"/>
      <c r="Q11" s="777"/>
      <c r="R11" s="778"/>
      <c r="S11" s="778"/>
      <c r="T11" s="778"/>
      <c r="U11" s="778"/>
      <c r="V11" s="778"/>
      <c r="W11" s="778"/>
      <c r="X11" s="778"/>
      <c r="Y11" s="778"/>
      <c r="Z11" s="778"/>
      <c r="AA11" s="778"/>
      <c r="AB11" s="778"/>
      <c r="AC11" s="778"/>
      <c r="AD11" s="778"/>
      <c r="AE11" s="779"/>
      <c r="AF11" s="780"/>
      <c r="AG11" s="781"/>
      <c r="AH11" s="781"/>
      <c r="AI11" s="781"/>
      <c r="AJ11" s="782"/>
      <c r="AK11" s="759"/>
      <c r="AL11" s="760"/>
      <c r="AM11" s="760"/>
      <c r="AN11" s="760"/>
      <c r="AO11" s="760"/>
      <c r="AP11" s="760"/>
      <c r="AQ11" s="760"/>
      <c r="AR11" s="760"/>
      <c r="AS11" s="760"/>
      <c r="AT11" s="760"/>
      <c r="AU11" s="761"/>
      <c r="AV11" s="761"/>
      <c r="AW11" s="761"/>
      <c r="AX11" s="761"/>
      <c r="AY11" s="762"/>
      <c r="AZ11" s="220"/>
      <c r="BA11" s="220"/>
      <c r="BB11" s="220"/>
      <c r="BC11" s="220"/>
      <c r="BD11" s="220"/>
      <c r="BE11" s="221"/>
      <c r="BF11" s="221"/>
      <c r="BG11" s="221"/>
      <c r="BH11" s="221"/>
      <c r="BI11" s="221"/>
      <c r="BJ11" s="221"/>
      <c r="BK11" s="221"/>
      <c r="BL11" s="221"/>
      <c r="BM11" s="221"/>
      <c r="BN11" s="221"/>
      <c r="BO11" s="221"/>
      <c r="BP11" s="221"/>
      <c r="BQ11" s="226">
        <v>5</v>
      </c>
      <c r="BR11" s="227"/>
      <c r="BS11" s="763"/>
      <c r="BT11" s="764"/>
      <c r="BU11" s="764"/>
      <c r="BV11" s="764"/>
      <c r="BW11" s="764"/>
      <c r="BX11" s="764"/>
      <c r="BY11" s="764"/>
      <c r="BZ11" s="764"/>
      <c r="CA11" s="764"/>
      <c r="CB11" s="764"/>
      <c r="CC11" s="764"/>
      <c r="CD11" s="764"/>
      <c r="CE11" s="764"/>
      <c r="CF11" s="764"/>
      <c r="CG11" s="765"/>
      <c r="CH11" s="756"/>
      <c r="CI11" s="757"/>
      <c r="CJ11" s="757"/>
      <c r="CK11" s="757"/>
      <c r="CL11" s="758"/>
      <c r="CM11" s="756"/>
      <c r="CN11" s="757"/>
      <c r="CO11" s="757"/>
      <c r="CP11" s="757"/>
      <c r="CQ11" s="758"/>
      <c r="CR11" s="756"/>
      <c r="CS11" s="757"/>
      <c r="CT11" s="757"/>
      <c r="CU11" s="757"/>
      <c r="CV11" s="758"/>
      <c r="CW11" s="756"/>
      <c r="CX11" s="757"/>
      <c r="CY11" s="757"/>
      <c r="CZ11" s="757"/>
      <c r="DA11" s="758"/>
      <c r="DB11" s="756"/>
      <c r="DC11" s="757"/>
      <c r="DD11" s="757"/>
      <c r="DE11" s="757"/>
      <c r="DF11" s="758"/>
      <c r="DG11" s="756"/>
      <c r="DH11" s="757"/>
      <c r="DI11" s="757"/>
      <c r="DJ11" s="757"/>
      <c r="DK11" s="758"/>
      <c r="DL11" s="756"/>
      <c r="DM11" s="757"/>
      <c r="DN11" s="757"/>
      <c r="DO11" s="757"/>
      <c r="DP11" s="758"/>
      <c r="DQ11" s="756"/>
      <c r="DR11" s="757"/>
      <c r="DS11" s="757"/>
      <c r="DT11" s="757"/>
      <c r="DU11" s="758"/>
      <c r="DV11" s="763"/>
      <c r="DW11" s="764"/>
      <c r="DX11" s="764"/>
      <c r="DY11" s="764"/>
      <c r="DZ11" s="794"/>
      <c r="EA11" s="222"/>
    </row>
    <row r="12" spans="1:131" s="223" customFormat="1" ht="26.25" customHeight="1" x14ac:dyDescent="0.2">
      <c r="A12" s="226">
        <v>6</v>
      </c>
      <c r="B12" s="774"/>
      <c r="C12" s="775"/>
      <c r="D12" s="775"/>
      <c r="E12" s="775"/>
      <c r="F12" s="775"/>
      <c r="G12" s="775"/>
      <c r="H12" s="775"/>
      <c r="I12" s="775"/>
      <c r="J12" s="775"/>
      <c r="K12" s="775"/>
      <c r="L12" s="775"/>
      <c r="M12" s="775"/>
      <c r="N12" s="775"/>
      <c r="O12" s="775"/>
      <c r="P12" s="776"/>
      <c r="Q12" s="777"/>
      <c r="R12" s="778"/>
      <c r="S12" s="778"/>
      <c r="T12" s="778"/>
      <c r="U12" s="778"/>
      <c r="V12" s="778"/>
      <c r="W12" s="778"/>
      <c r="X12" s="778"/>
      <c r="Y12" s="778"/>
      <c r="Z12" s="778"/>
      <c r="AA12" s="778"/>
      <c r="AB12" s="778"/>
      <c r="AC12" s="778"/>
      <c r="AD12" s="778"/>
      <c r="AE12" s="779"/>
      <c r="AF12" s="780"/>
      <c r="AG12" s="781"/>
      <c r="AH12" s="781"/>
      <c r="AI12" s="781"/>
      <c r="AJ12" s="782"/>
      <c r="AK12" s="759"/>
      <c r="AL12" s="760"/>
      <c r="AM12" s="760"/>
      <c r="AN12" s="760"/>
      <c r="AO12" s="760"/>
      <c r="AP12" s="760"/>
      <c r="AQ12" s="760"/>
      <c r="AR12" s="760"/>
      <c r="AS12" s="760"/>
      <c r="AT12" s="760"/>
      <c r="AU12" s="761"/>
      <c r="AV12" s="761"/>
      <c r="AW12" s="761"/>
      <c r="AX12" s="761"/>
      <c r="AY12" s="762"/>
      <c r="AZ12" s="220"/>
      <c r="BA12" s="220"/>
      <c r="BB12" s="220"/>
      <c r="BC12" s="220"/>
      <c r="BD12" s="220"/>
      <c r="BE12" s="221"/>
      <c r="BF12" s="221"/>
      <c r="BG12" s="221"/>
      <c r="BH12" s="221"/>
      <c r="BI12" s="221"/>
      <c r="BJ12" s="221"/>
      <c r="BK12" s="221"/>
      <c r="BL12" s="221"/>
      <c r="BM12" s="221"/>
      <c r="BN12" s="221"/>
      <c r="BO12" s="221"/>
      <c r="BP12" s="221"/>
      <c r="BQ12" s="226">
        <v>6</v>
      </c>
      <c r="BR12" s="227"/>
      <c r="BS12" s="763"/>
      <c r="BT12" s="764"/>
      <c r="BU12" s="764"/>
      <c r="BV12" s="764"/>
      <c r="BW12" s="764"/>
      <c r="BX12" s="764"/>
      <c r="BY12" s="764"/>
      <c r="BZ12" s="764"/>
      <c r="CA12" s="764"/>
      <c r="CB12" s="764"/>
      <c r="CC12" s="764"/>
      <c r="CD12" s="764"/>
      <c r="CE12" s="764"/>
      <c r="CF12" s="764"/>
      <c r="CG12" s="765"/>
      <c r="CH12" s="756"/>
      <c r="CI12" s="757"/>
      <c r="CJ12" s="757"/>
      <c r="CK12" s="757"/>
      <c r="CL12" s="758"/>
      <c r="CM12" s="756"/>
      <c r="CN12" s="757"/>
      <c r="CO12" s="757"/>
      <c r="CP12" s="757"/>
      <c r="CQ12" s="758"/>
      <c r="CR12" s="756"/>
      <c r="CS12" s="757"/>
      <c r="CT12" s="757"/>
      <c r="CU12" s="757"/>
      <c r="CV12" s="758"/>
      <c r="CW12" s="756"/>
      <c r="CX12" s="757"/>
      <c r="CY12" s="757"/>
      <c r="CZ12" s="757"/>
      <c r="DA12" s="758"/>
      <c r="DB12" s="756"/>
      <c r="DC12" s="757"/>
      <c r="DD12" s="757"/>
      <c r="DE12" s="757"/>
      <c r="DF12" s="758"/>
      <c r="DG12" s="756"/>
      <c r="DH12" s="757"/>
      <c r="DI12" s="757"/>
      <c r="DJ12" s="757"/>
      <c r="DK12" s="758"/>
      <c r="DL12" s="756"/>
      <c r="DM12" s="757"/>
      <c r="DN12" s="757"/>
      <c r="DO12" s="757"/>
      <c r="DP12" s="758"/>
      <c r="DQ12" s="756"/>
      <c r="DR12" s="757"/>
      <c r="DS12" s="757"/>
      <c r="DT12" s="757"/>
      <c r="DU12" s="758"/>
      <c r="DV12" s="763"/>
      <c r="DW12" s="764"/>
      <c r="DX12" s="764"/>
      <c r="DY12" s="764"/>
      <c r="DZ12" s="794"/>
      <c r="EA12" s="222"/>
    </row>
    <row r="13" spans="1:131" s="223" customFormat="1" ht="26.25" customHeight="1" x14ac:dyDescent="0.2">
      <c r="A13" s="226">
        <v>7</v>
      </c>
      <c r="B13" s="774"/>
      <c r="C13" s="775"/>
      <c r="D13" s="775"/>
      <c r="E13" s="775"/>
      <c r="F13" s="775"/>
      <c r="G13" s="775"/>
      <c r="H13" s="775"/>
      <c r="I13" s="775"/>
      <c r="J13" s="775"/>
      <c r="K13" s="775"/>
      <c r="L13" s="775"/>
      <c r="M13" s="775"/>
      <c r="N13" s="775"/>
      <c r="O13" s="775"/>
      <c r="P13" s="776"/>
      <c r="Q13" s="777"/>
      <c r="R13" s="778"/>
      <c r="S13" s="778"/>
      <c r="T13" s="778"/>
      <c r="U13" s="778"/>
      <c r="V13" s="778"/>
      <c r="W13" s="778"/>
      <c r="X13" s="778"/>
      <c r="Y13" s="778"/>
      <c r="Z13" s="778"/>
      <c r="AA13" s="778"/>
      <c r="AB13" s="778"/>
      <c r="AC13" s="778"/>
      <c r="AD13" s="778"/>
      <c r="AE13" s="779"/>
      <c r="AF13" s="780"/>
      <c r="AG13" s="781"/>
      <c r="AH13" s="781"/>
      <c r="AI13" s="781"/>
      <c r="AJ13" s="782"/>
      <c r="AK13" s="759"/>
      <c r="AL13" s="760"/>
      <c r="AM13" s="760"/>
      <c r="AN13" s="760"/>
      <c r="AO13" s="760"/>
      <c r="AP13" s="760"/>
      <c r="AQ13" s="760"/>
      <c r="AR13" s="760"/>
      <c r="AS13" s="760"/>
      <c r="AT13" s="760"/>
      <c r="AU13" s="761"/>
      <c r="AV13" s="761"/>
      <c r="AW13" s="761"/>
      <c r="AX13" s="761"/>
      <c r="AY13" s="762"/>
      <c r="AZ13" s="220"/>
      <c r="BA13" s="220"/>
      <c r="BB13" s="220"/>
      <c r="BC13" s="220"/>
      <c r="BD13" s="220"/>
      <c r="BE13" s="221"/>
      <c r="BF13" s="221"/>
      <c r="BG13" s="221"/>
      <c r="BH13" s="221"/>
      <c r="BI13" s="221"/>
      <c r="BJ13" s="221"/>
      <c r="BK13" s="221"/>
      <c r="BL13" s="221"/>
      <c r="BM13" s="221"/>
      <c r="BN13" s="221"/>
      <c r="BO13" s="221"/>
      <c r="BP13" s="221"/>
      <c r="BQ13" s="226">
        <v>7</v>
      </c>
      <c r="BR13" s="227"/>
      <c r="BS13" s="763"/>
      <c r="BT13" s="764"/>
      <c r="BU13" s="764"/>
      <c r="BV13" s="764"/>
      <c r="BW13" s="764"/>
      <c r="BX13" s="764"/>
      <c r="BY13" s="764"/>
      <c r="BZ13" s="764"/>
      <c r="CA13" s="764"/>
      <c r="CB13" s="764"/>
      <c r="CC13" s="764"/>
      <c r="CD13" s="764"/>
      <c r="CE13" s="764"/>
      <c r="CF13" s="764"/>
      <c r="CG13" s="765"/>
      <c r="CH13" s="756"/>
      <c r="CI13" s="757"/>
      <c r="CJ13" s="757"/>
      <c r="CK13" s="757"/>
      <c r="CL13" s="758"/>
      <c r="CM13" s="756"/>
      <c r="CN13" s="757"/>
      <c r="CO13" s="757"/>
      <c r="CP13" s="757"/>
      <c r="CQ13" s="758"/>
      <c r="CR13" s="756"/>
      <c r="CS13" s="757"/>
      <c r="CT13" s="757"/>
      <c r="CU13" s="757"/>
      <c r="CV13" s="758"/>
      <c r="CW13" s="756"/>
      <c r="CX13" s="757"/>
      <c r="CY13" s="757"/>
      <c r="CZ13" s="757"/>
      <c r="DA13" s="758"/>
      <c r="DB13" s="756"/>
      <c r="DC13" s="757"/>
      <c r="DD13" s="757"/>
      <c r="DE13" s="757"/>
      <c r="DF13" s="758"/>
      <c r="DG13" s="756"/>
      <c r="DH13" s="757"/>
      <c r="DI13" s="757"/>
      <c r="DJ13" s="757"/>
      <c r="DK13" s="758"/>
      <c r="DL13" s="756"/>
      <c r="DM13" s="757"/>
      <c r="DN13" s="757"/>
      <c r="DO13" s="757"/>
      <c r="DP13" s="758"/>
      <c r="DQ13" s="756"/>
      <c r="DR13" s="757"/>
      <c r="DS13" s="757"/>
      <c r="DT13" s="757"/>
      <c r="DU13" s="758"/>
      <c r="DV13" s="763"/>
      <c r="DW13" s="764"/>
      <c r="DX13" s="764"/>
      <c r="DY13" s="764"/>
      <c r="DZ13" s="794"/>
      <c r="EA13" s="222"/>
    </row>
    <row r="14" spans="1:131" s="223" customFormat="1" ht="26.25" customHeight="1" x14ac:dyDescent="0.2">
      <c r="A14" s="226">
        <v>8</v>
      </c>
      <c r="B14" s="774"/>
      <c r="C14" s="775"/>
      <c r="D14" s="775"/>
      <c r="E14" s="775"/>
      <c r="F14" s="775"/>
      <c r="G14" s="775"/>
      <c r="H14" s="775"/>
      <c r="I14" s="775"/>
      <c r="J14" s="775"/>
      <c r="K14" s="775"/>
      <c r="L14" s="775"/>
      <c r="M14" s="775"/>
      <c r="N14" s="775"/>
      <c r="O14" s="775"/>
      <c r="P14" s="776"/>
      <c r="Q14" s="777"/>
      <c r="R14" s="778"/>
      <c r="S14" s="778"/>
      <c r="T14" s="778"/>
      <c r="U14" s="778"/>
      <c r="V14" s="778"/>
      <c r="W14" s="778"/>
      <c r="X14" s="778"/>
      <c r="Y14" s="778"/>
      <c r="Z14" s="778"/>
      <c r="AA14" s="778"/>
      <c r="AB14" s="778"/>
      <c r="AC14" s="778"/>
      <c r="AD14" s="778"/>
      <c r="AE14" s="779"/>
      <c r="AF14" s="780"/>
      <c r="AG14" s="781"/>
      <c r="AH14" s="781"/>
      <c r="AI14" s="781"/>
      <c r="AJ14" s="782"/>
      <c r="AK14" s="759"/>
      <c r="AL14" s="760"/>
      <c r="AM14" s="760"/>
      <c r="AN14" s="760"/>
      <c r="AO14" s="760"/>
      <c r="AP14" s="760"/>
      <c r="AQ14" s="760"/>
      <c r="AR14" s="760"/>
      <c r="AS14" s="760"/>
      <c r="AT14" s="760"/>
      <c r="AU14" s="761"/>
      <c r="AV14" s="761"/>
      <c r="AW14" s="761"/>
      <c r="AX14" s="761"/>
      <c r="AY14" s="762"/>
      <c r="AZ14" s="220"/>
      <c r="BA14" s="220"/>
      <c r="BB14" s="220"/>
      <c r="BC14" s="220"/>
      <c r="BD14" s="220"/>
      <c r="BE14" s="221"/>
      <c r="BF14" s="221"/>
      <c r="BG14" s="221"/>
      <c r="BH14" s="221"/>
      <c r="BI14" s="221"/>
      <c r="BJ14" s="221"/>
      <c r="BK14" s="221"/>
      <c r="BL14" s="221"/>
      <c r="BM14" s="221"/>
      <c r="BN14" s="221"/>
      <c r="BO14" s="221"/>
      <c r="BP14" s="221"/>
      <c r="BQ14" s="226">
        <v>8</v>
      </c>
      <c r="BR14" s="227"/>
      <c r="BS14" s="763"/>
      <c r="BT14" s="764"/>
      <c r="BU14" s="764"/>
      <c r="BV14" s="764"/>
      <c r="BW14" s="764"/>
      <c r="BX14" s="764"/>
      <c r="BY14" s="764"/>
      <c r="BZ14" s="764"/>
      <c r="CA14" s="764"/>
      <c r="CB14" s="764"/>
      <c r="CC14" s="764"/>
      <c r="CD14" s="764"/>
      <c r="CE14" s="764"/>
      <c r="CF14" s="764"/>
      <c r="CG14" s="765"/>
      <c r="CH14" s="756"/>
      <c r="CI14" s="757"/>
      <c r="CJ14" s="757"/>
      <c r="CK14" s="757"/>
      <c r="CL14" s="758"/>
      <c r="CM14" s="756"/>
      <c r="CN14" s="757"/>
      <c r="CO14" s="757"/>
      <c r="CP14" s="757"/>
      <c r="CQ14" s="758"/>
      <c r="CR14" s="756"/>
      <c r="CS14" s="757"/>
      <c r="CT14" s="757"/>
      <c r="CU14" s="757"/>
      <c r="CV14" s="758"/>
      <c r="CW14" s="756"/>
      <c r="CX14" s="757"/>
      <c r="CY14" s="757"/>
      <c r="CZ14" s="757"/>
      <c r="DA14" s="758"/>
      <c r="DB14" s="756"/>
      <c r="DC14" s="757"/>
      <c r="DD14" s="757"/>
      <c r="DE14" s="757"/>
      <c r="DF14" s="758"/>
      <c r="DG14" s="756"/>
      <c r="DH14" s="757"/>
      <c r="DI14" s="757"/>
      <c r="DJ14" s="757"/>
      <c r="DK14" s="758"/>
      <c r="DL14" s="756"/>
      <c r="DM14" s="757"/>
      <c r="DN14" s="757"/>
      <c r="DO14" s="757"/>
      <c r="DP14" s="758"/>
      <c r="DQ14" s="756"/>
      <c r="DR14" s="757"/>
      <c r="DS14" s="757"/>
      <c r="DT14" s="757"/>
      <c r="DU14" s="758"/>
      <c r="DV14" s="763"/>
      <c r="DW14" s="764"/>
      <c r="DX14" s="764"/>
      <c r="DY14" s="764"/>
      <c r="DZ14" s="794"/>
      <c r="EA14" s="222"/>
    </row>
    <row r="15" spans="1:131" s="223" customFormat="1" ht="26.25" customHeight="1" x14ac:dyDescent="0.2">
      <c r="A15" s="226">
        <v>9</v>
      </c>
      <c r="B15" s="774"/>
      <c r="C15" s="775"/>
      <c r="D15" s="775"/>
      <c r="E15" s="775"/>
      <c r="F15" s="775"/>
      <c r="G15" s="775"/>
      <c r="H15" s="775"/>
      <c r="I15" s="775"/>
      <c r="J15" s="775"/>
      <c r="K15" s="775"/>
      <c r="L15" s="775"/>
      <c r="M15" s="775"/>
      <c r="N15" s="775"/>
      <c r="O15" s="775"/>
      <c r="P15" s="776"/>
      <c r="Q15" s="777"/>
      <c r="R15" s="778"/>
      <c r="S15" s="778"/>
      <c r="T15" s="778"/>
      <c r="U15" s="778"/>
      <c r="V15" s="778"/>
      <c r="W15" s="778"/>
      <c r="X15" s="778"/>
      <c r="Y15" s="778"/>
      <c r="Z15" s="778"/>
      <c r="AA15" s="778"/>
      <c r="AB15" s="778"/>
      <c r="AC15" s="778"/>
      <c r="AD15" s="778"/>
      <c r="AE15" s="779"/>
      <c r="AF15" s="780"/>
      <c r="AG15" s="781"/>
      <c r="AH15" s="781"/>
      <c r="AI15" s="781"/>
      <c r="AJ15" s="782"/>
      <c r="AK15" s="759"/>
      <c r="AL15" s="760"/>
      <c r="AM15" s="760"/>
      <c r="AN15" s="760"/>
      <c r="AO15" s="760"/>
      <c r="AP15" s="760"/>
      <c r="AQ15" s="760"/>
      <c r="AR15" s="760"/>
      <c r="AS15" s="760"/>
      <c r="AT15" s="760"/>
      <c r="AU15" s="761"/>
      <c r="AV15" s="761"/>
      <c r="AW15" s="761"/>
      <c r="AX15" s="761"/>
      <c r="AY15" s="762"/>
      <c r="AZ15" s="220"/>
      <c r="BA15" s="220"/>
      <c r="BB15" s="220"/>
      <c r="BC15" s="220"/>
      <c r="BD15" s="220"/>
      <c r="BE15" s="221"/>
      <c r="BF15" s="221"/>
      <c r="BG15" s="221"/>
      <c r="BH15" s="221"/>
      <c r="BI15" s="221"/>
      <c r="BJ15" s="221"/>
      <c r="BK15" s="221"/>
      <c r="BL15" s="221"/>
      <c r="BM15" s="221"/>
      <c r="BN15" s="221"/>
      <c r="BO15" s="221"/>
      <c r="BP15" s="221"/>
      <c r="BQ15" s="226">
        <v>9</v>
      </c>
      <c r="BR15" s="227"/>
      <c r="BS15" s="763"/>
      <c r="BT15" s="764"/>
      <c r="BU15" s="764"/>
      <c r="BV15" s="764"/>
      <c r="BW15" s="764"/>
      <c r="BX15" s="764"/>
      <c r="BY15" s="764"/>
      <c r="BZ15" s="764"/>
      <c r="CA15" s="764"/>
      <c r="CB15" s="764"/>
      <c r="CC15" s="764"/>
      <c r="CD15" s="764"/>
      <c r="CE15" s="764"/>
      <c r="CF15" s="764"/>
      <c r="CG15" s="765"/>
      <c r="CH15" s="756"/>
      <c r="CI15" s="757"/>
      <c r="CJ15" s="757"/>
      <c r="CK15" s="757"/>
      <c r="CL15" s="758"/>
      <c r="CM15" s="756"/>
      <c r="CN15" s="757"/>
      <c r="CO15" s="757"/>
      <c r="CP15" s="757"/>
      <c r="CQ15" s="758"/>
      <c r="CR15" s="756"/>
      <c r="CS15" s="757"/>
      <c r="CT15" s="757"/>
      <c r="CU15" s="757"/>
      <c r="CV15" s="758"/>
      <c r="CW15" s="756"/>
      <c r="CX15" s="757"/>
      <c r="CY15" s="757"/>
      <c r="CZ15" s="757"/>
      <c r="DA15" s="758"/>
      <c r="DB15" s="756"/>
      <c r="DC15" s="757"/>
      <c r="DD15" s="757"/>
      <c r="DE15" s="757"/>
      <c r="DF15" s="758"/>
      <c r="DG15" s="756"/>
      <c r="DH15" s="757"/>
      <c r="DI15" s="757"/>
      <c r="DJ15" s="757"/>
      <c r="DK15" s="758"/>
      <c r="DL15" s="756"/>
      <c r="DM15" s="757"/>
      <c r="DN15" s="757"/>
      <c r="DO15" s="757"/>
      <c r="DP15" s="758"/>
      <c r="DQ15" s="756"/>
      <c r="DR15" s="757"/>
      <c r="DS15" s="757"/>
      <c r="DT15" s="757"/>
      <c r="DU15" s="758"/>
      <c r="DV15" s="763"/>
      <c r="DW15" s="764"/>
      <c r="DX15" s="764"/>
      <c r="DY15" s="764"/>
      <c r="DZ15" s="794"/>
      <c r="EA15" s="222"/>
    </row>
    <row r="16" spans="1:131" s="223" customFormat="1" ht="26.25" customHeight="1" x14ac:dyDescent="0.2">
      <c r="A16" s="226">
        <v>10</v>
      </c>
      <c r="B16" s="774"/>
      <c r="C16" s="775"/>
      <c r="D16" s="775"/>
      <c r="E16" s="775"/>
      <c r="F16" s="775"/>
      <c r="G16" s="775"/>
      <c r="H16" s="775"/>
      <c r="I16" s="775"/>
      <c r="J16" s="775"/>
      <c r="K16" s="775"/>
      <c r="L16" s="775"/>
      <c r="M16" s="775"/>
      <c r="N16" s="775"/>
      <c r="O16" s="775"/>
      <c r="P16" s="776"/>
      <c r="Q16" s="777"/>
      <c r="R16" s="778"/>
      <c r="S16" s="778"/>
      <c r="T16" s="778"/>
      <c r="U16" s="778"/>
      <c r="V16" s="778"/>
      <c r="W16" s="778"/>
      <c r="X16" s="778"/>
      <c r="Y16" s="778"/>
      <c r="Z16" s="778"/>
      <c r="AA16" s="778"/>
      <c r="AB16" s="778"/>
      <c r="AC16" s="778"/>
      <c r="AD16" s="778"/>
      <c r="AE16" s="779"/>
      <c r="AF16" s="780"/>
      <c r="AG16" s="781"/>
      <c r="AH16" s="781"/>
      <c r="AI16" s="781"/>
      <c r="AJ16" s="782"/>
      <c r="AK16" s="759"/>
      <c r="AL16" s="760"/>
      <c r="AM16" s="760"/>
      <c r="AN16" s="760"/>
      <c r="AO16" s="760"/>
      <c r="AP16" s="760"/>
      <c r="AQ16" s="760"/>
      <c r="AR16" s="760"/>
      <c r="AS16" s="760"/>
      <c r="AT16" s="760"/>
      <c r="AU16" s="761"/>
      <c r="AV16" s="761"/>
      <c r="AW16" s="761"/>
      <c r="AX16" s="761"/>
      <c r="AY16" s="762"/>
      <c r="AZ16" s="220"/>
      <c r="BA16" s="220"/>
      <c r="BB16" s="220"/>
      <c r="BC16" s="220"/>
      <c r="BD16" s="220"/>
      <c r="BE16" s="221"/>
      <c r="BF16" s="221"/>
      <c r="BG16" s="221"/>
      <c r="BH16" s="221"/>
      <c r="BI16" s="221"/>
      <c r="BJ16" s="221"/>
      <c r="BK16" s="221"/>
      <c r="BL16" s="221"/>
      <c r="BM16" s="221"/>
      <c r="BN16" s="221"/>
      <c r="BO16" s="221"/>
      <c r="BP16" s="221"/>
      <c r="BQ16" s="226">
        <v>10</v>
      </c>
      <c r="BR16" s="227"/>
      <c r="BS16" s="763"/>
      <c r="BT16" s="764"/>
      <c r="BU16" s="764"/>
      <c r="BV16" s="764"/>
      <c r="BW16" s="764"/>
      <c r="BX16" s="764"/>
      <c r="BY16" s="764"/>
      <c r="BZ16" s="764"/>
      <c r="CA16" s="764"/>
      <c r="CB16" s="764"/>
      <c r="CC16" s="764"/>
      <c r="CD16" s="764"/>
      <c r="CE16" s="764"/>
      <c r="CF16" s="764"/>
      <c r="CG16" s="765"/>
      <c r="CH16" s="756"/>
      <c r="CI16" s="757"/>
      <c r="CJ16" s="757"/>
      <c r="CK16" s="757"/>
      <c r="CL16" s="758"/>
      <c r="CM16" s="756"/>
      <c r="CN16" s="757"/>
      <c r="CO16" s="757"/>
      <c r="CP16" s="757"/>
      <c r="CQ16" s="758"/>
      <c r="CR16" s="756"/>
      <c r="CS16" s="757"/>
      <c r="CT16" s="757"/>
      <c r="CU16" s="757"/>
      <c r="CV16" s="758"/>
      <c r="CW16" s="756"/>
      <c r="CX16" s="757"/>
      <c r="CY16" s="757"/>
      <c r="CZ16" s="757"/>
      <c r="DA16" s="758"/>
      <c r="DB16" s="756"/>
      <c r="DC16" s="757"/>
      <c r="DD16" s="757"/>
      <c r="DE16" s="757"/>
      <c r="DF16" s="758"/>
      <c r="DG16" s="756"/>
      <c r="DH16" s="757"/>
      <c r="DI16" s="757"/>
      <c r="DJ16" s="757"/>
      <c r="DK16" s="758"/>
      <c r="DL16" s="756"/>
      <c r="DM16" s="757"/>
      <c r="DN16" s="757"/>
      <c r="DO16" s="757"/>
      <c r="DP16" s="758"/>
      <c r="DQ16" s="756"/>
      <c r="DR16" s="757"/>
      <c r="DS16" s="757"/>
      <c r="DT16" s="757"/>
      <c r="DU16" s="758"/>
      <c r="DV16" s="763"/>
      <c r="DW16" s="764"/>
      <c r="DX16" s="764"/>
      <c r="DY16" s="764"/>
      <c r="DZ16" s="794"/>
      <c r="EA16" s="222"/>
    </row>
    <row r="17" spans="1:131" s="223" customFormat="1" ht="26.25" customHeight="1" x14ac:dyDescent="0.2">
      <c r="A17" s="226">
        <v>11</v>
      </c>
      <c r="B17" s="774"/>
      <c r="C17" s="775"/>
      <c r="D17" s="775"/>
      <c r="E17" s="775"/>
      <c r="F17" s="775"/>
      <c r="G17" s="775"/>
      <c r="H17" s="775"/>
      <c r="I17" s="775"/>
      <c r="J17" s="775"/>
      <c r="K17" s="775"/>
      <c r="L17" s="775"/>
      <c r="M17" s="775"/>
      <c r="N17" s="775"/>
      <c r="O17" s="775"/>
      <c r="P17" s="776"/>
      <c r="Q17" s="777"/>
      <c r="R17" s="778"/>
      <c r="S17" s="778"/>
      <c r="T17" s="778"/>
      <c r="U17" s="778"/>
      <c r="V17" s="778"/>
      <c r="W17" s="778"/>
      <c r="X17" s="778"/>
      <c r="Y17" s="778"/>
      <c r="Z17" s="778"/>
      <c r="AA17" s="778"/>
      <c r="AB17" s="778"/>
      <c r="AC17" s="778"/>
      <c r="AD17" s="778"/>
      <c r="AE17" s="779"/>
      <c r="AF17" s="780"/>
      <c r="AG17" s="781"/>
      <c r="AH17" s="781"/>
      <c r="AI17" s="781"/>
      <c r="AJ17" s="782"/>
      <c r="AK17" s="759"/>
      <c r="AL17" s="760"/>
      <c r="AM17" s="760"/>
      <c r="AN17" s="760"/>
      <c r="AO17" s="760"/>
      <c r="AP17" s="760"/>
      <c r="AQ17" s="760"/>
      <c r="AR17" s="760"/>
      <c r="AS17" s="760"/>
      <c r="AT17" s="760"/>
      <c r="AU17" s="761"/>
      <c r="AV17" s="761"/>
      <c r="AW17" s="761"/>
      <c r="AX17" s="761"/>
      <c r="AY17" s="762"/>
      <c r="AZ17" s="220"/>
      <c r="BA17" s="220"/>
      <c r="BB17" s="220"/>
      <c r="BC17" s="220"/>
      <c r="BD17" s="220"/>
      <c r="BE17" s="221"/>
      <c r="BF17" s="221"/>
      <c r="BG17" s="221"/>
      <c r="BH17" s="221"/>
      <c r="BI17" s="221"/>
      <c r="BJ17" s="221"/>
      <c r="BK17" s="221"/>
      <c r="BL17" s="221"/>
      <c r="BM17" s="221"/>
      <c r="BN17" s="221"/>
      <c r="BO17" s="221"/>
      <c r="BP17" s="221"/>
      <c r="BQ17" s="226">
        <v>11</v>
      </c>
      <c r="BR17" s="227"/>
      <c r="BS17" s="763"/>
      <c r="BT17" s="764"/>
      <c r="BU17" s="764"/>
      <c r="BV17" s="764"/>
      <c r="BW17" s="764"/>
      <c r="BX17" s="764"/>
      <c r="BY17" s="764"/>
      <c r="BZ17" s="764"/>
      <c r="CA17" s="764"/>
      <c r="CB17" s="764"/>
      <c r="CC17" s="764"/>
      <c r="CD17" s="764"/>
      <c r="CE17" s="764"/>
      <c r="CF17" s="764"/>
      <c r="CG17" s="765"/>
      <c r="CH17" s="756"/>
      <c r="CI17" s="757"/>
      <c r="CJ17" s="757"/>
      <c r="CK17" s="757"/>
      <c r="CL17" s="758"/>
      <c r="CM17" s="756"/>
      <c r="CN17" s="757"/>
      <c r="CO17" s="757"/>
      <c r="CP17" s="757"/>
      <c r="CQ17" s="758"/>
      <c r="CR17" s="756"/>
      <c r="CS17" s="757"/>
      <c r="CT17" s="757"/>
      <c r="CU17" s="757"/>
      <c r="CV17" s="758"/>
      <c r="CW17" s="756"/>
      <c r="CX17" s="757"/>
      <c r="CY17" s="757"/>
      <c r="CZ17" s="757"/>
      <c r="DA17" s="758"/>
      <c r="DB17" s="756"/>
      <c r="DC17" s="757"/>
      <c r="DD17" s="757"/>
      <c r="DE17" s="757"/>
      <c r="DF17" s="758"/>
      <c r="DG17" s="756"/>
      <c r="DH17" s="757"/>
      <c r="DI17" s="757"/>
      <c r="DJ17" s="757"/>
      <c r="DK17" s="758"/>
      <c r="DL17" s="756"/>
      <c r="DM17" s="757"/>
      <c r="DN17" s="757"/>
      <c r="DO17" s="757"/>
      <c r="DP17" s="758"/>
      <c r="DQ17" s="756"/>
      <c r="DR17" s="757"/>
      <c r="DS17" s="757"/>
      <c r="DT17" s="757"/>
      <c r="DU17" s="758"/>
      <c r="DV17" s="763"/>
      <c r="DW17" s="764"/>
      <c r="DX17" s="764"/>
      <c r="DY17" s="764"/>
      <c r="DZ17" s="794"/>
      <c r="EA17" s="222"/>
    </row>
    <row r="18" spans="1:131" s="223" customFormat="1" ht="26.25" customHeight="1" x14ac:dyDescent="0.2">
      <c r="A18" s="226">
        <v>12</v>
      </c>
      <c r="B18" s="774"/>
      <c r="C18" s="775"/>
      <c r="D18" s="775"/>
      <c r="E18" s="775"/>
      <c r="F18" s="775"/>
      <c r="G18" s="775"/>
      <c r="H18" s="775"/>
      <c r="I18" s="775"/>
      <c r="J18" s="775"/>
      <c r="K18" s="775"/>
      <c r="L18" s="775"/>
      <c r="M18" s="775"/>
      <c r="N18" s="775"/>
      <c r="O18" s="775"/>
      <c r="P18" s="776"/>
      <c r="Q18" s="777"/>
      <c r="R18" s="778"/>
      <c r="S18" s="778"/>
      <c r="T18" s="778"/>
      <c r="U18" s="778"/>
      <c r="V18" s="778"/>
      <c r="W18" s="778"/>
      <c r="X18" s="778"/>
      <c r="Y18" s="778"/>
      <c r="Z18" s="778"/>
      <c r="AA18" s="778"/>
      <c r="AB18" s="778"/>
      <c r="AC18" s="778"/>
      <c r="AD18" s="778"/>
      <c r="AE18" s="779"/>
      <c r="AF18" s="780"/>
      <c r="AG18" s="781"/>
      <c r="AH18" s="781"/>
      <c r="AI18" s="781"/>
      <c r="AJ18" s="782"/>
      <c r="AK18" s="759"/>
      <c r="AL18" s="760"/>
      <c r="AM18" s="760"/>
      <c r="AN18" s="760"/>
      <c r="AO18" s="760"/>
      <c r="AP18" s="760"/>
      <c r="AQ18" s="760"/>
      <c r="AR18" s="760"/>
      <c r="AS18" s="760"/>
      <c r="AT18" s="760"/>
      <c r="AU18" s="761"/>
      <c r="AV18" s="761"/>
      <c r="AW18" s="761"/>
      <c r="AX18" s="761"/>
      <c r="AY18" s="762"/>
      <c r="AZ18" s="220"/>
      <c r="BA18" s="220"/>
      <c r="BB18" s="220"/>
      <c r="BC18" s="220"/>
      <c r="BD18" s="220"/>
      <c r="BE18" s="221"/>
      <c r="BF18" s="221"/>
      <c r="BG18" s="221"/>
      <c r="BH18" s="221"/>
      <c r="BI18" s="221"/>
      <c r="BJ18" s="221"/>
      <c r="BK18" s="221"/>
      <c r="BL18" s="221"/>
      <c r="BM18" s="221"/>
      <c r="BN18" s="221"/>
      <c r="BO18" s="221"/>
      <c r="BP18" s="221"/>
      <c r="BQ18" s="226">
        <v>12</v>
      </c>
      <c r="BR18" s="227"/>
      <c r="BS18" s="763"/>
      <c r="BT18" s="764"/>
      <c r="BU18" s="764"/>
      <c r="BV18" s="764"/>
      <c r="BW18" s="764"/>
      <c r="BX18" s="764"/>
      <c r="BY18" s="764"/>
      <c r="BZ18" s="764"/>
      <c r="CA18" s="764"/>
      <c r="CB18" s="764"/>
      <c r="CC18" s="764"/>
      <c r="CD18" s="764"/>
      <c r="CE18" s="764"/>
      <c r="CF18" s="764"/>
      <c r="CG18" s="765"/>
      <c r="CH18" s="756"/>
      <c r="CI18" s="757"/>
      <c r="CJ18" s="757"/>
      <c r="CK18" s="757"/>
      <c r="CL18" s="758"/>
      <c r="CM18" s="756"/>
      <c r="CN18" s="757"/>
      <c r="CO18" s="757"/>
      <c r="CP18" s="757"/>
      <c r="CQ18" s="758"/>
      <c r="CR18" s="756"/>
      <c r="CS18" s="757"/>
      <c r="CT18" s="757"/>
      <c r="CU18" s="757"/>
      <c r="CV18" s="758"/>
      <c r="CW18" s="756"/>
      <c r="CX18" s="757"/>
      <c r="CY18" s="757"/>
      <c r="CZ18" s="757"/>
      <c r="DA18" s="758"/>
      <c r="DB18" s="756"/>
      <c r="DC18" s="757"/>
      <c r="DD18" s="757"/>
      <c r="DE18" s="757"/>
      <c r="DF18" s="758"/>
      <c r="DG18" s="756"/>
      <c r="DH18" s="757"/>
      <c r="DI18" s="757"/>
      <c r="DJ18" s="757"/>
      <c r="DK18" s="758"/>
      <c r="DL18" s="756"/>
      <c r="DM18" s="757"/>
      <c r="DN18" s="757"/>
      <c r="DO18" s="757"/>
      <c r="DP18" s="758"/>
      <c r="DQ18" s="756"/>
      <c r="DR18" s="757"/>
      <c r="DS18" s="757"/>
      <c r="DT18" s="757"/>
      <c r="DU18" s="758"/>
      <c r="DV18" s="763"/>
      <c r="DW18" s="764"/>
      <c r="DX18" s="764"/>
      <c r="DY18" s="764"/>
      <c r="DZ18" s="794"/>
      <c r="EA18" s="222"/>
    </row>
    <row r="19" spans="1:131" s="223" customFormat="1" ht="26.25" customHeight="1" x14ac:dyDescent="0.2">
      <c r="A19" s="226">
        <v>13</v>
      </c>
      <c r="B19" s="774"/>
      <c r="C19" s="775"/>
      <c r="D19" s="775"/>
      <c r="E19" s="775"/>
      <c r="F19" s="775"/>
      <c r="G19" s="775"/>
      <c r="H19" s="775"/>
      <c r="I19" s="775"/>
      <c r="J19" s="775"/>
      <c r="K19" s="775"/>
      <c r="L19" s="775"/>
      <c r="M19" s="775"/>
      <c r="N19" s="775"/>
      <c r="O19" s="775"/>
      <c r="P19" s="776"/>
      <c r="Q19" s="777"/>
      <c r="R19" s="778"/>
      <c r="S19" s="778"/>
      <c r="T19" s="778"/>
      <c r="U19" s="778"/>
      <c r="V19" s="778"/>
      <c r="W19" s="778"/>
      <c r="X19" s="778"/>
      <c r="Y19" s="778"/>
      <c r="Z19" s="778"/>
      <c r="AA19" s="778"/>
      <c r="AB19" s="778"/>
      <c r="AC19" s="778"/>
      <c r="AD19" s="778"/>
      <c r="AE19" s="779"/>
      <c r="AF19" s="780"/>
      <c r="AG19" s="781"/>
      <c r="AH19" s="781"/>
      <c r="AI19" s="781"/>
      <c r="AJ19" s="782"/>
      <c r="AK19" s="759"/>
      <c r="AL19" s="760"/>
      <c r="AM19" s="760"/>
      <c r="AN19" s="760"/>
      <c r="AO19" s="760"/>
      <c r="AP19" s="760"/>
      <c r="AQ19" s="760"/>
      <c r="AR19" s="760"/>
      <c r="AS19" s="760"/>
      <c r="AT19" s="760"/>
      <c r="AU19" s="761"/>
      <c r="AV19" s="761"/>
      <c r="AW19" s="761"/>
      <c r="AX19" s="761"/>
      <c r="AY19" s="762"/>
      <c r="AZ19" s="220"/>
      <c r="BA19" s="220"/>
      <c r="BB19" s="220"/>
      <c r="BC19" s="220"/>
      <c r="BD19" s="220"/>
      <c r="BE19" s="221"/>
      <c r="BF19" s="221"/>
      <c r="BG19" s="221"/>
      <c r="BH19" s="221"/>
      <c r="BI19" s="221"/>
      <c r="BJ19" s="221"/>
      <c r="BK19" s="221"/>
      <c r="BL19" s="221"/>
      <c r="BM19" s="221"/>
      <c r="BN19" s="221"/>
      <c r="BO19" s="221"/>
      <c r="BP19" s="221"/>
      <c r="BQ19" s="226">
        <v>13</v>
      </c>
      <c r="BR19" s="227"/>
      <c r="BS19" s="763"/>
      <c r="BT19" s="764"/>
      <c r="BU19" s="764"/>
      <c r="BV19" s="764"/>
      <c r="BW19" s="764"/>
      <c r="BX19" s="764"/>
      <c r="BY19" s="764"/>
      <c r="BZ19" s="764"/>
      <c r="CA19" s="764"/>
      <c r="CB19" s="764"/>
      <c r="CC19" s="764"/>
      <c r="CD19" s="764"/>
      <c r="CE19" s="764"/>
      <c r="CF19" s="764"/>
      <c r="CG19" s="765"/>
      <c r="CH19" s="756"/>
      <c r="CI19" s="757"/>
      <c r="CJ19" s="757"/>
      <c r="CK19" s="757"/>
      <c r="CL19" s="758"/>
      <c r="CM19" s="756"/>
      <c r="CN19" s="757"/>
      <c r="CO19" s="757"/>
      <c r="CP19" s="757"/>
      <c r="CQ19" s="758"/>
      <c r="CR19" s="756"/>
      <c r="CS19" s="757"/>
      <c r="CT19" s="757"/>
      <c r="CU19" s="757"/>
      <c r="CV19" s="758"/>
      <c r="CW19" s="756"/>
      <c r="CX19" s="757"/>
      <c r="CY19" s="757"/>
      <c r="CZ19" s="757"/>
      <c r="DA19" s="758"/>
      <c r="DB19" s="756"/>
      <c r="DC19" s="757"/>
      <c r="DD19" s="757"/>
      <c r="DE19" s="757"/>
      <c r="DF19" s="758"/>
      <c r="DG19" s="756"/>
      <c r="DH19" s="757"/>
      <c r="DI19" s="757"/>
      <c r="DJ19" s="757"/>
      <c r="DK19" s="758"/>
      <c r="DL19" s="756"/>
      <c r="DM19" s="757"/>
      <c r="DN19" s="757"/>
      <c r="DO19" s="757"/>
      <c r="DP19" s="758"/>
      <c r="DQ19" s="756"/>
      <c r="DR19" s="757"/>
      <c r="DS19" s="757"/>
      <c r="DT19" s="757"/>
      <c r="DU19" s="758"/>
      <c r="DV19" s="763"/>
      <c r="DW19" s="764"/>
      <c r="DX19" s="764"/>
      <c r="DY19" s="764"/>
      <c r="DZ19" s="794"/>
      <c r="EA19" s="222"/>
    </row>
    <row r="20" spans="1:131" s="223" customFormat="1" ht="26.25" customHeight="1" x14ac:dyDescent="0.2">
      <c r="A20" s="226">
        <v>14</v>
      </c>
      <c r="B20" s="774"/>
      <c r="C20" s="775"/>
      <c r="D20" s="775"/>
      <c r="E20" s="775"/>
      <c r="F20" s="775"/>
      <c r="G20" s="775"/>
      <c r="H20" s="775"/>
      <c r="I20" s="775"/>
      <c r="J20" s="775"/>
      <c r="K20" s="775"/>
      <c r="L20" s="775"/>
      <c r="M20" s="775"/>
      <c r="N20" s="775"/>
      <c r="O20" s="775"/>
      <c r="P20" s="776"/>
      <c r="Q20" s="777"/>
      <c r="R20" s="778"/>
      <c r="S20" s="778"/>
      <c r="T20" s="778"/>
      <c r="U20" s="778"/>
      <c r="V20" s="778"/>
      <c r="W20" s="778"/>
      <c r="X20" s="778"/>
      <c r="Y20" s="778"/>
      <c r="Z20" s="778"/>
      <c r="AA20" s="778"/>
      <c r="AB20" s="778"/>
      <c r="AC20" s="778"/>
      <c r="AD20" s="778"/>
      <c r="AE20" s="779"/>
      <c r="AF20" s="780"/>
      <c r="AG20" s="781"/>
      <c r="AH20" s="781"/>
      <c r="AI20" s="781"/>
      <c r="AJ20" s="782"/>
      <c r="AK20" s="759"/>
      <c r="AL20" s="760"/>
      <c r="AM20" s="760"/>
      <c r="AN20" s="760"/>
      <c r="AO20" s="760"/>
      <c r="AP20" s="760"/>
      <c r="AQ20" s="760"/>
      <c r="AR20" s="760"/>
      <c r="AS20" s="760"/>
      <c r="AT20" s="760"/>
      <c r="AU20" s="761"/>
      <c r="AV20" s="761"/>
      <c r="AW20" s="761"/>
      <c r="AX20" s="761"/>
      <c r="AY20" s="762"/>
      <c r="AZ20" s="220"/>
      <c r="BA20" s="220"/>
      <c r="BB20" s="220"/>
      <c r="BC20" s="220"/>
      <c r="BD20" s="220"/>
      <c r="BE20" s="221"/>
      <c r="BF20" s="221"/>
      <c r="BG20" s="221"/>
      <c r="BH20" s="221"/>
      <c r="BI20" s="221"/>
      <c r="BJ20" s="221"/>
      <c r="BK20" s="221"/>
      <c r="BL20" s="221"/>
      <c r="BM20" s="221"/>
      <c r="BN20" s="221"/>
      <c r="BO20" s="221"/>
      <c r="BP20" s="221"/>
      <c r="BQ20" s="226">
        <v>14</v>
      </c>
      <c r="BR20" s="227"/>
      <c r="BS20" s="763"/>
      <c r="BT20" s="764"/>
      <c r="BU20" s="764"/>
      <c r="BV20" s="764"/>
      <c r="BW20" s="764"/>
      <c r="BX20" s="764"/>
      <c r="BY20" s="764"/>
      <c r="BZ20" s="764"/>
      <c r="CA20" s="764"/>
      <c r="CB20" s="764"/>
      <c r="CC20" s="764"/>
      <c r="CD20" s="764"/>
      <c r="CE20" s="764"/>
      <c r="CF20" s="764"/>
      <c r="CG20" s="765"/>
      <c r="CH20" s="756"/>
      <c r="CI20" s="757"/>
      <c r="CJ20" s="757"/>
      <c r="CK20" s="757"/>
      <c r="CL20" s="758"/>
      <c r="CM20" s="756"/>
      <c r="CN20" s="757"/>
      <c r="CO20" s="757"/>
      <c r="CP20" s="757"/>
      <c r="CQ20" s="758"/>
      <c r="CR20" s="756"/>
      <c r="CS20" s="757"/>
      <c r="CT20" s="757"/>
      <c r="CU20" s="757"/>
      <c r="CV20" s="758"/>
      <c r="CW20" s="756"/>
      <c r="CX20" s="757"/>
      <c r="CY20" s="757"/>
      <c r="CZ20" s="757"/>
      <c r="DA20" s="758"/>
      <c r="DB20" s="756"/>
      <c r="DC20" s="757"/>
      <c r="DD20" s="757"/>
      <c r="DE20" s="757"/>
      <c r="DF20" s="758"/>
      <c r="DG20" s="756"/>
      <c r="DH20" s="757"/>
      <c r="DI20" s="757"/>
      <c r="DJ20" s="757"/>
      <c r="DK20" s="758"/>
      <c r="DL20" s="756"/>
      <c r="DM20" s="757"/>
      <c r="DN20" s="757"/>
      <c r="DO20" s="757"/>
      <c r="DP20" s="758"/>
      <c r="DQ20" s="756"/>
      <c r="DR20" s="757"/>
      <c r="DS20" s="757"/>
      <c r="DT20" s="757"/>
      <c r="DU20" s="758"/>
      <c r="DV20" s="763"/>
      <c r="DW20" s="764"/>
      <c r="DX20" s="764"/>
      <c r="DY20" s="764"/>
      <c r="DZ20" s="794"/>
      <c r="EA20" s="222"/>
    </row>
    <row r="21" spans="1:131" s="223" customFormat="1" ht="26.25" customHeight="1" thickBot="1" x14ac:dyDescent="0.25">
      <c r="A21" s="226">
        <v>15</v>
      </c>
      <c r="B21" s="774"/>
      <c r="C21" s="775"/>
      <c r="D21" s="775"/>
      <c r="E21" s="775"/>
      <c r="F21" s="775"/>
      <c r="G21" s="775"/>
      <c r="H21" s="775"/>
      <c r="I21" s="775"/>
      <c r="J21" s="775"/>
      <c r="K21" s="775"/>
      <c r="L21" s="775"/>
      <c r="M21" s="775"/>
      <c r="N21" s="775"/>
      <c r="O21" s="775"/>
      <c r="P21" s="776"/>
      <c r="Q21" s="777"/>
      <c r="R21" s="778"/>
      <c r="S21" s="778"/>
      <c r="T21" s="778"/>
      <c r="U21" s="778"/>
      <c r="V21" s="778"/>
      <c r="W21" s="778"/>
      <c r="X21" s="778"/>
      <c r="Y21" s="778"/>
      <c r="Z21" s="778"/>
      <c r="AA21" s="778"/>
      <c r="AB21" s="778"/>
      <c r="AC21" s="778"/>
      <c r="AD21" s="778"/>
      <c r="AE21" s="779"/>
      <c r="AF21" s="780"/>
      <c r="AG21" s="781"/>
      <c r="AH21" s="781"/>
      <c r="AI21" s="781"/>
      <c r="AJ21" s="782"/>
      <c r="AK21" s="759"/>
      <c r="AL21" s="760"/>
      <c r="AM21" s="760"/>
      <c r="AN21" s="760"/>
      <c r="AO21" s="760"/>
      <c r="AP21" s="760"/>
      <c r="AQ21" s="760"/>
      <c r="AR21" s="760"/>
      <c r="AS21" s="760"/>
      <c r="AT21" s="760"/>
      <c r="AU21" s="761"/>
      <c r="AV21" s="761"/>
      <c r="AW21" s="761"/>
      <c r="AX21" s="761"/>
      <c r="AY21" s="762"/>
      <c r="AZ21" s="220"/>
      <c r="BA21" s="220"/>
      <c r="BB21" s="220"/>
      <c r="BC21" s="220"/>
      <c r="BD21" s="220"/>
      <c r="BE21" s="221"/>
      <c r="BF21" s="221"/>
      <c r="BG21" s="221"/>
      <c r="BH21" s="221"/>
      <c r="BI21" s="221"/>
      <c r="BJ21" s="221"/>
      <c r="BK21" s="221"/>
      <c r="BL21" s="221"/>
      <c r="BM21" s="221"/>
      <c r="BN21" s="221"/>
      <c r="BO21" s="221"/>
      <c r="BP21" s="221"/>
      <c r="BQ21" s="226">
        <v>15</v>
      </c>
      <c r="BR21" s="227"/>
      <c r="BS21" s="763"/>
      <c r="BT21" s="764"/>
      <c r="BU21" s="764"/>
      <c r="BV21" s="764"/>
      <c r="BW21" s="764"/>
      <c r="BX21" s="764"/>
      <c r="BY21" s="764"/>
      <c r="BZ21" s="764"/>
      <c r="CA21" s="764"/>
      <c r="CB21" s="764"/>
      <c r="CC21" s="764"/>
      <c r="CD21" s="764"/>
      <c r="CE21" s="764"/>
      <c r="CF21" s="764"/>
      <c r="CG21" s="765"/>
      <c r="CH21" s="756"/>
      <c r="CI21" s="757"/>
      <c r="CJ21" s="757"/>
      <c r="CK21" s="757"/>
      <c r="CL21" s="758"/>
      <c r="CM21" s="756"/>
      <c r="CN21" s="757"/>
      <c r="CO21" s="757"/>
      <c r="CP21" s="757"/>
      <c r="CQ21" s="758"/>
      <c r="CR21" s="756"/>
      <c r="CS21" s="757"/>
      <c r="CT21" s="757"/>
      <c r="CU21" s="757"/>
      <c r="CV21" s="758"/>
      <c r="CW21" s="756"/>
      <c r="CX21" s="757"/>
      <c r="CY21" s="757"/>
      <c r="CZ21" s="757"/>
      <c r="DA21" s="758"/>
      <c r="DB21" s="756"/>
      <c r="DC21" s="757"/>
      <c r="DD21" s="757"/>
      <c r="DE21" s="757"/>
      <c r="DF21" s="758"/>
      <c r="DG21" s="756"/>
      <c r="DH21" s="757"/>
      <c r="DI21" s="757"/>
      <c r="DJ21" s="757"/>
      <c r="DK21" s="758"/>
      <c r="DL21" s="756"/>
      <c r="DM21" s="757"/>
      <c r="DN21" s="757"/>
      <c r="DO21" s="757"/>
      <c r="DP21" s="758"/>
      <c r="DQ21" s="756"/>
      <c r="DR21" s="757"/>
      <c r="DS21" s="757"/>
      <c r="DT21" s="757"/>
      <c r="DU21" s="758"/>
      <c r="DV21" s="763"/>
      <c r="DW21" s="764"/>
      <c r="DX21" s="764"/>
      <c r="DY21" s="764"/>
      <c r="DZ21" s="794"/>
      <c r="EA21" s="222"/>
    </row>
    <row r="22" spans="1:131" s="223" customFormat="1" ht="26.25" customHeight="1" x14ac:dyDescent="0.2">
      <c r="A22" s="226">
        <v>16</v>
      </c>
      <c r="B22" s="774"/>
      <c r="C22" s="775"/>
      <c r="D22" s="775"/>
      <c r="E22" s="775"/>
      <c r="F22" s="775"/>
      <c r="G22" s="775"/>
      <c r="H22" s="775"/>
      <c r="I22" s="775"/>
      <c r="J22" s="775"/>
      <c r="K22" s="775"/>
      <c r="L22" s="775"/>
      <c r="M22" s="775"/>
      <c r="N22" s="775"/>
      <c r="O22" s="775"/>
      <c r="P22" s="776"/>
      <c r="Q22" s="805"/>
      <c r="R22" s="806"/>
      <c r="S22" s="806"/>
      <c r="T22" s="806"/>
      <c r="U22" s="806"/>
      <c r="V22" s="806"/>
      <c r="W22" s="806"/>
      <c r="X22" s="806"/>
      <c r="Y22" s="806"/>
      <c r="Z22" s="806"/>
      <c r="AA22" s="806"/>
      <c r="AB22" s="806"/>
      <c r="AC22" s="806"/>
      <c r="AD22" s="806"/>
      <c r="AE22" s="807"/>
      <c r="AF22" s="780"/>
      <c r="AG22" s="781"/>
      <c r="AH22" s="781"/>
      <c r="AI22" s="781"/>
      <c r="AJ22" s="782"/>
      <c r="AK22" s="808"/>
      <c r="AL22" s="809"/>
      <c r="AM22" s="809"/>
      <c r="AN22" s="809"/>
      <c r="AO22" s="809"/>
      <c r="AP22" s="809"/>
      <c r="AQ22" s="809"/>
      <c r="AR22" s="809"/>
      <c r="AS22" s="809"/>
      <c r="AT22" s="809"/>
      <c r="AU22" s="810"/>
      <c r="AV22" s="810"/>
      <c r="AW22" s="810"/>
      <c r="AX22" s="810"/>
      <c r="AY22" s="811"/>
      <c r="AZ22" s="812" t="s">
        <v>375</v>
      </c>
      <c r="BA22" s="812"/>
      <c r="BB22" s="812"/>
      <c r="BC22" s="812"/>
      <c r="BD22" s="813"/>
      <c r="BE22" s="221"/>
      <c r="BF22" s="221"/>
      <c r="BG22" s="221"/>
      <c r="BH22" s="221"/>
      <c r="BI22" s="221"/>
      <c r="BJ22" s="221"/>
      <c r="BK22" s="221"/>
      <c r="BL22" s="221"/>
      <c r="BM22" s="221"/>
      <c r="BN22" s="221"/>
      <c r="BO22" s="221"/>
      <c r="BP22" s="221"/>
      <c r="BQ22" s="226">
        <v>16</v>
      </c>
      <c r="BR22" s="227"/>
      <c r="BS22" s="763"/>
      <c r="BT22" s="764"/>
      <c r="BU22" s="764"/>
      <c r="BV22" s="764"/>
      <c r="BW22" s="764"/>
      <c r="BX22" s="764"/>
      <c r="BY22" s="764"/>
      <c r="BZ22" s="764"/>
      <c r="CA22" s="764"/>
      <c r="CB22" s="764"/>
      <c r="CC22" s="764"/>
      <c r="CD22" s="764"/>
      <c r="CE22" s="764"/>
      <c r="CF22" s="764"/>
      <c r="CG22" s="765"/>
      <c r="CH22" s="756"/>
      <c r="CI22" s="757"/>
      <c r="CJ22" s="757"/>
      <c r="CK22" s="757"/>
      <c r="CL22" s="758"/>
      <c r="CM22" s="756"/>
      <c r="CN22" s="757"/>
      <c r="CO22" s="757"/>
      <c r="CP22" s="757"/>
      <c r="CQ22" s="758"/>
      <c r="CR22" s="756"/>
      <c r="CS22" s="757"/>
      <c r="CT22" s="757"/>
      <c r="CU22" s="757"/>
      <c r="CV22" s="758"/>
      <c r="CW22" s="756"/>
      <c r="CX22" s="757"/>
      <c r="CY22" s="757"/>
      <c r="CZ22" s="757"/>
      <c r="DA22" s="758"/>
      <c r="DB22" s="756"/>
      <c r="DC22" s="757"/>
      <c r="DD22" s="757"/>
      <c r="DE22" s="757"/>
      <c r="DF22" s="758"/>
      <c r="DG22" s="756"/>
      <c r="DH22" s="757"/>
      <c r="DI22" s="757"/>
      <c r="DJ22" s="757"/>
      <c r="DK22" s="758"/>
      <c r="DL22" s="756"/>
      <c r="DM22" s="757"/>
      <c r="DN22" s="757"/>
      <c r="DO22" s="757"/>
      <c r="DP22" s="758"/>
      <c r="DQ22" s="756"/>
      <c r="DR22" s="757"/>
      <c r="DS22" s="757"/>
      <c r="DT22" s="757"/>
      <c r="DU22" s="758"/>
      <c r="DV22" s="763"/>
      <c r="DW22" s="764"/>
      <c r="DX22" s="764"/>
      <c r="DY22" s="764"/>
      <c r="DZ22" s="794"/>
      <c r="EA22" s="222"/>
    </row>
    <row r="23" spans="1:131" s="223" customFormat="1" ht="26.25" customHeight="1" thickBot="1" x14ac:dyDescent="0.25">
      <c r="A23" s="228" t="s">
        <v>376</v>
      </c>
      <c r="B23" s="795" t="s">
        <v>377</v>
      </c>
      <c r="C23" s="796"/>
      <c r="D23" s="796"/>
      <c r="E23" s="796"/>
      <c r="F23" s="796"/>
      <c r="G23" s="796"/>
      <c r="H23" s="796"/>
      <c r="I23" s="796"/>
      <c r="J23" s="796"/>
      <c r="K23" s="796"/>
      <c r="L23" s="796"/>
      <c r="M23" s="796"/>
      <c r="N23" s="796"/>
      <c r="O23" s="796"/>
      <c r="P23" s="797"/>
      <c r="Q23" s="798">
        <v>5679</v>
      </c>
      <c r="R23" s="799"/>
      <c r="S23" s="799"/>
      <c r="T23" s="799"/>
      <c r="U23" s="799"/>
      <c r="V23" s="799">
        <v>5397</v>
      </c>
      <c r="W23" s="799"/>
      <c r="X23" s="799"/>
      <c r="Y23" s="799"/>
      <c r="Z23" s="799"/>
      <c r="AA23" s="799">
        <v>5</v>
      </c>
      <c r="AB23" s="799"/>
      <c r="AC23" s="799"/>
      <c r="AD23" s="799"/>
      <c r="AE23" s="800"/>
      <c r="AF23" s="801">
        <v>277</v>
      </c>
      <c r="AG23" s="799"/>
      <c r="AH23" s="799"/>
      <c r="AI23" s="799"/>
      <c r="AJ23" s="802"/>
      <c r="AK23" s="803"/>
      <c r="AL23" s="804"/>
      <c r="AM23" s="804"/>
      <c r="AN23" s="804"/>
      <c r="AO23" s="804"/>
      <c r="AP23" s="799">
        <v>3258</v>
      </c>
      <c r="AQ23" s="799"/>
      <c r="AR23" s="799"/>
      <c r="AS23" s="799"/>
      <c r="AT23" s="799"/>
      <c r="AU23" s="815"/>
      <c r="AV23" s="815"/>
      <c r="AW23" s="815"/>
      <c r="AX23" s="815"/>
      <c r="AY23" s="816"/>
      <c r="AZ23" s="817" t="s">
        <v>122</v>
      </c>
      <c r="BA23" s="818"/>
      <c r="BB23" s="818"/>
      <c r="BC23" s="818"/>
      <c r="BD23" s="819"/>
      <c r="BE23" s="221"/>
      <c r="BF23" s="221"/>
      <c r="BG23" s="221"/>
      <c r="BH23" s="221"/>
      <c r="BI23" s="221"/>
      <c r="BJ23" s="221"/>
      <c r="BK23" s="221"/>
      <c r="BL23" s="221"/>
      <c r="BM23" s="221"/>
      <c r="BN23" s="221"/>
      <c r="BO23" s="221"/>
      <c r="BP23" s="221"/>
      <c r="BQ23" s="226">
        <v>17</v>
      </c>
      <c r="BR23" s="227"/>
      <c r="BS23" s="763"/>
      <c r="BT23" s="764"/>
      <c r="BU23" s="764"/>
      <c r="BV23" s="764"/>
      <c r="BW23" s="764"/>
      <c r="BX23" s="764"/>
      <c r="BY23" s="764"/>
      <c r="BZ23" s="764"/>
      <c r="CA23" s="764"/>
      <c r="CB23" s="764"/>
      <c r="CC23" s="764"/>
      <c r="CD23" s="764"/>
      <c r="CE23" s="764"/>
      <c r="CF23" s="764"/>
      <c r="CG23" s="765"/>
      <c r="CH23" s="756"/>
      <c r="CI23" s="757"/>
      <c r="CJ23" s="757"/>
      <c r="CK23" s="757"/>
      <c r="CL23" s="758"/>
      <c r="CM23" s="756"/>
      <c r="CN23" s="757"/>
      <c r="CO23" s="757"/>
      <c r="CP23" s="757"/>
      <c r="CQ23" s="758"/>
      <c r="CR23" s="756"/>
      <c r="CS23" s="757"/>
      <c r="CT23" s="757"/>
      <c r="CU23" s="757"/>
      <c r="CV23" s="758"/>
      <c r="CW23" s="756"/>
      <c r="CX23" s="757"/>
      <c r="CY23" s="757"/>
      <c r="CZ23" s="757"/>
      <c r="DA23" s="758"/>
      <c r="DB23" s="756"/>
      <c r="DC23" s="757"/>
      <c r="DD23" s="757"/>
      <c r="DE23" s="757"/>
      <c r="DF23" s="758"/>
      <c r="DG23" s="756"/>
      <c r="DH23" s="757"/>
      <c r="DI23" s="757"/>
      <c r="DJ23" s="757"/>
      <c r="DK23" s="758"/>
      <c r="DL23" s="756"/>
      <c r="DM23" s="757"/>
      <c r="DN23" s="757"/>
      <c r="DO23" s="757"/>
      <c r="DP23" s="758"/>
      <c r="DQ23" s="756"/>
      <c r="DR23" s="757"/>
      <c r="DS23" s="757"/>
      <c r="DT23" s="757"/>
      <c r="DU23" s="758"/>
      <c r="DV23" s="763"/>
      <c r="DW23" s="764"/>
      <c r="DX23" s="764"/>
      <c r="DY23" s="764"/>
      <c r="DZ23" s="794"/>
      <c r="EA23" s="222"/>
    </row>
    <row r="24" spans="1:131" s="223" customFormat="1" ht="26.25" customHeight="1" x14ac:dyDescent="0.2">
      <c r="A24" s="814" t="s">
        <v>378</v>
      </c>
      <c r="B24" s="814"/>
      <c r="C24" s="814"/>
      <c r="D24" s="814"/>
      <c r="E24" s="814"/>
      <c r="F24" s="814"/>
      <c r="G24" s="814"/>
      <c r="H24" s="814"/>
      <c r="I24" s="814"/>
      <c r="J24" s="814"/>
      <c r="K24" s="814"/>
      <c r="L24" s="814"/>
      <c r="M24" s="814"/>
      <c r="N24" s="814"/>
      <c r="O24" s="814"/>
      <c r="P24" s="814"/>
      <c r="Q24" s="814"/>
      <c r="R24" s="814"/>
      <c r="S24" s="814"/>
      <c r="T24" s="814"/>
      <c r="U24" s="814"/>
      <c r="V24" s="814"/>
      <c r="W24" s="814"/>
      <c r="X24" s="814"/>
      <c r="Y24" s="814"/>
      <c r="Z24" s="814"/>
      <c r="AA24" s="814"/>
      <c r="AB24" s="814"/>
      <c r="AC24" s="814"/>
      <c r="AD24" s="814"/>
      <c r="AE24" s="814"/>
      <c r="AF24" s="814"/>
      <c r="AG24" s="814"/>
      <c r="AH24" s="814"/>
      <c r="AI24" s="814"/>
      <c r="AJ24" s="814"/>
      <c r="AK24" s="814"/>
      <c r="AL24" s="814"/>
      <c r="AM24" s="814"/>
      <c r="AN24" s="814"/>
      <c r="AO24" s="814"/>
      <c r="AP24" s="814"/>
      <c r="AQ24" s="814"/>
      <c r="AR24" s="814"/>
      <c r="AS24" s="814"/>
      <c r="AT24" s="814"/>
      <c r="AU24" s="814"/>
      <c r="AV24" s="814"/>
      <c r="AW24" s="814"/>
      <c r="AX24" s="814"/>
      <c r="AY24" s="814"/>
      <c r="AZ24" s="220"/>
      <c r="BA24" s="220"/>
      <c r="BB24" s="220"/>
      <c r="BC24" s="220"/>
      <c r="BD24" s="220"/>
      <c r="BE24" s="221"/>
      <c r="BF24" s="221"/>
      <c r="BG24" s="221"/>
      <c r="BH24" s="221"/>
      <c r="BI24" s="221"/>
      <c r="BJ24" s="221"/>
      <c r="BK24" s="221"/>
      <c r="BL24" s="221"/>
      <c r="BM24" s="221"/>
      <c r="BN24" s="221"/>
      <c r="BO24" s="221"/>
      <c r="BP24" s="221"/>
      <c r="BQ24" s="226">
        <v>18</v>
      </c>
      <c r="BR24" s="227"/>
      <c r="BS24" s="763"/>
      <c r="BT24" s="764"/>
      <c r="BU24" s="764"/>
      <c r="BV24" s="764"/>
      <c r="BW24" s="764"/>
      <c r="BX24" s="764"/>
      <c r="BY24" s="764"/>
      <c r="BZ24" s="764"/>
      <c r="CA24" s="764"/>
      <c r="CB24" s="764"/>
      <c r="CC24" s="764"/>
      <c r="CD24" s="764"/>
      <c r="CE24" s="764"/>
      <c r="CF24" s="764"/>
      <c r="CG24" s="765"/>
      <c r="CH24" s="756"/>
      <c r="CI24" s="757"/>
      <c r="CJ24" s="757"/>
      <c r="CK24" s="757"/>
      <c r="CL24" s="758"/>
      <c r="CM24" s="756"/>
      <c r="CN24" s="757"/>
      <c r="CO24" s="757"/>
      <c r="CP24" s="757"/>
      <c r="CQ24" s="758"/>
      <c r="CR24" s="756"/>
      <c r="CS24" s="757"/>
      <c r="CT24" s="757"/>
      <c r="CU24" s="757"/>
      <c r="CV24" s="758"/>
      <c r="CW24" s="756"/>
      <c r="CX24" s="757"/>
      <c r="CY24" s="757"/>
      <c r="CZ24" s="757"/>
      <c r="DA24" s="758"/>
      <c r="DB24" s="756"/>
      <c r="DC24" s="757"/>
      <c r="DD24" s="757"/>
      <c r="DE24" s="757"/>
      <c r="DF24" s="758"/>
      <c r="DG24" s="756"/>
      <c r="DH24" s="757"/>
      <c r="DI24" s="757"/>
      <c r="DJ24" s="757"/>
      <c r="DK24" s="758"/>
      <c r="DL24" s="756"/>
      <c r="DM24" s="757"/>
      <c r="DN24" s="757"/>
      <c r="DO24" s="757"/>
      <c r="DP24" s="758"/>
      <c r="DQ24" s="756"/>
      <c r="DR24" s="757"/>
      <c r="DS24" s="757"/>
      <c r="DT24" s="757"/>
      <c r="DU24" s="758"/>
      <c r="DV24" s="763"/>
      <c r="DW24" s="764"/>
      <c r="DX24" s="764"/>
      <c r="DY24" s="764"/>
      <c r="DZ24" s="794"/>
      <c r="EA24" s="222"/>
    </row>
    <row r="25" spans="1:131" ht="26.25" customHeight="1" thickBot="1" x14ac:dyDescent="0.25">
      <c r="A25" s="766" t="s">
        <v>379</v>
      </c>
      <c r="B25" s="766"/>
      <c r="C25" s="766"/>
      <c r="D25" s="766"/>
      <c r="E25" s="766"/>
      <c r="F25" s="766"/>
      <c r="G25" s="766"/>
      <c r="H25" s="766"/>
      <c r="I25" s="766"/>
      <c r="J25" s="766"/>
      <c r="K25" s="766"/>
      <c r="L25" s="766"/>
      <c r="M25" s="766"/>
      <c r="N25" s="766"/>
      <c r="O25" s="766"/>
      <c r="P25" s="766"/>
      <c r="Q25" s="766"/>
      <c r="R25" s="766"/>
      <c r="S25" s="766"/>
      <c r="T25" s="766"/>
      <c r="U25" s="766"/>
      <c r="V25" s="766"/>
      <c r="W25" s="766"/>
      <c r="X25" s="766"/>
      <c r="Y25" s="766"/>
      <c r="Z25" s="766"/>
      <c r="AA25" s="766"/>
      <c r="AB25" s="766"/>
      <c r="AC25" s="766"/>
      <c r="AD25" s="766"/>
      <c r="AE25" s="766"/>
      <c r="AF25" s="766"/>
      <c r="AG25" s="766"/>
      <c r="AH25" s="766"/>
      <c r="AI25" s="766"/>
      <c r="AJ25" s="766"/>
      <c r="AK25" s="766"/>
      <c r="AL25" s="766"/>
      <c r="AM25" s="766"/>
      <c r="AN25" s="766"/>
      <c r="AO25" s="766"/>
      <c r="AP25" s="766"/>
      <c r="AQ25" s="766"/>
      <c r="AR25" s="766"/>
      <c r="AS25" s="766"/>
      <c r="AT25" s="766"/>
      <c r="AU25" s="766"/>
      <c r="AV25" s="766"/>
      <c r="AW25" s="766"/>
      <c r="AX25" s="766"/>
      <c r="AY25" s="766"/>
      <c r="AZ25" s="766"/>
      <c r="BA25" s="766"/>
      <c r="BB25" s="766"/>
      <c r="BC25" s="766"/>
      <c r="BD25" s="766"/>
      <c r="BE25" s="766"/>
      <c r="BF25" s="766"/>
      <c r="BG25" s="766"/>
      <c r="BH25" s="766"/>
      <c r="BI25" s="766"/>
      <c r="BJ25" s="220"/>
      <c r="BK25" s="220"/>
      <c r="BL25" s="220"/>
      <c r="BM25" s="220"/>
      <c r="BN25" s="220"/>
      <c r="BO25" s="229"/>
      <c r="BP25" s="229"/>
      <c r="BQ25" s="226">
        <v>19</v>
      </c>
      <c r="BR25" s="227"/>
      <c r="BS25" s="763"/>
      <c r="BT25" s="764"/>
      <c r="BU25" s="764"/>
      <c r="BV25" s="764"/>
      <c r="BW25" s="764"/>
      <c r="BX25" s="764"/>
      <c r="BY25" s="764"/>
      <c r="BZ25" s="764"/>
      <c r="CA25" s="764"/>
      <c r="CB25" s="764"/>
      <c r="CC25" s="764"/>
      <c r="CD25" s="764"/>
      <c r="CE25" s="764"/>
      <c r="CF25" s="764"/>
      <c r="CG25" s="765"/>
      <c r="CH25" s="756"/>
      <c r="CI25" s="757"/>
      <c r="CJ25" s="757"/>
      <c r="CK25" s="757"/>
      <c r="CL25" s="758"/>
      <c r="CM25" s="756"/>
      <c r="CN25" s="757"/>
      <c r="CO25" s="757"/>
      <c r="CP25" s="757"/>
      <c r="CQ25" s="758"/>
      <c r="CR25" s="756"/>
      <c r="CS25" s="757"/>
      <c r="CT25" s="757"/>
      <c r="CU25" s="757"/>
      <c r="CV25" s="758"/>
      <c r="CW25" s="756"/>
      <c r="CX25" s="757"/>
      <c r="CY25" s="757"/>
      <c r="CZ25" s="757"/>
      <c r="DA25" s="758"/>
      <c r="DB25" s="756"/>
      <c r="DC25" s="757"/>
      <c r="DD25" s="757"/>
      <c r="DE25" s="757"/>
      <c r="DF25" s="758"/>
      <c r="DG25" s="756"/>
      <c r="DH25" s="757"/>
      <c r="DI25" s="757"/>
      <c r="DJ25" s="757"/>
      <c r="DK25" s="758"/>
      <c r="DL25" s="756"/>
      <c r="DM25" s="757"/>
      <c r="DN25" s="757"/>
      <c r="DO25" s="757"/>
      <c r="DP25" s="758"/>
      <c r="DQ25" s="756"/>
      <c r="DR25" s="757"/>
      <c r="DS25" s="757"/>
      <c r="DT25" s="757"/>
      <c r="DU25" s="758"/>
      <c r="DV25" s="763"/>
      <c r="DW25" s="764"/>
      <c r="DX25" s="764"/>
      <c r="DY25" s="764"/>
      <c r="DZ25" s="794"/>
      <c r="EA25" s="218"/>
    </row>
    <row r="26" spans="1:131" ht="26.25" customHeight="1" x14ac:dyDescent="0.2">
      <c r="A26" s="735" t="s">
        <v>357</v>
      </c>
      <c r="B26" s="736"/>
      <c r="C26" s="736"/>
      <c r="D26" s="736"/>
      <c r="E26" s="736"/>
      <c r="F26" s="736"/>
      <c r="G26" s="736"/>
      <c r="H26" s="736"/>
      <c r="I26" s="736"/>
      <c r="J26" s="736"/>
      <c r="K26" s="736"/>
      <c r="L26" s="736"/>
      <c r="M26" s="736"/>
      <c r="N26" s="736"/>
      <c r="O26" s="736"/>
      <c r="P26" s="737"/>
      <c r="Q26" s="731" t="s">
        <v>380</v>
      </c>
      <c r="R26" s="727"/>
      <c r="S26" s="727"/>
      <c r="T26" s="727"/>
      <c r="U26" s="728"/>
      <c r="V26" s="731" t="s">
        <v>381</v>
      </c>
      <c r="W26" s="727"/>
      <c r="X26" s="727"/>
      <c r="Y26" s="727"/>
      <c r="Z26" s="728"/>
      <c r="AA26" s="731" t="s">
        <v>382</v>
      </c>
      <c r="AB26" s="727"/>
      <c r="AC26" s="727"/>
      <c r="AD26" s="727"/>
      <c r="AE26" s="727"/>
      <c r="AF26" s="820" t="s">
        <v>383</v>
      </c>
      <c r="AG26" s="821"/>
      <c r="AH26" s="821"/>
      <c r="AI26" s="821"/>
      <c r="AJ26" s="822"/>
      <c r="AK26" s="727" t="s">
        <v>384</v>
      </c>
      <c r="AL26" s="727"/>
      <c r="AM26" s="727"/>
      <c r="AN26" s="727"/>
      <c r="AO26" s="728"/>
      <c r="AP26" s="731" t="s">
        <v>385</v>
      </c>
      <c r="AQ26" s="727"/>
      <c r="AR26" s="727"/>
      <c r="AS26" s="727"/>
      <c r="AT26" s="728"/>
      <c r="AU26" s="731" t="s">
        <v>386</v>
      </c>
      <c r="AV26" s="727"/>
      <c r="AW26" s="727"/>
      <c r="AX26" s="727"/>
      <c r="AY26" s="728"/>
      <c r="AZ26" s="731" t="s">
        <v>387</v>
      </c>
      <c r="BA26" s="727"/>
      <c r="BB26" s="727"/>
      <c r="BC26" s="727"/>
      <c r="BD26" s="728"/>
      <c r="BE26" s="731" t="s">
        <v>364</v>
      </c>
      <c r="BF26" s="727"/>
      <c r="BG26" s="727"/>
      <c r="BH26" s="727"/>
      <c r="BI26" s="733"/>
      <c r="BJ26" s="220"/>
      <c r="BK26" s="220"/>
      <c r="BL26" s="220"/>
      <c r="BM26" s="220"/>
      <c r="BN26" s="220"/>
      <c r="BO26" s="229"/>
      <c r="BP26" s="229"/>
      <c r="BQ26" s="226">
        <v>20</v>
      </c>
      <c r="BR26" s="227"/>
      <c r="BS26" s="763"/>
      <c r="BT26" s="764"/>
      <c r="BU26" s="764"/>
      <c r="BV26" s="764"/>
      <c r="BW26" s="764"/>
      <c r="BX26" s="764"/>
      <c r="BY26" s="764"/>
      <c r="BZ26" s="764"/>
      <c r="CA26" s="764"/>
      <c r="CB26" s="764"/>
      <c r="CC26" s="764"/>
      <c r="CD26" s="764"/>
      <c r="CE26" s="764"/>
      <c r="CF26" s="764"/>
      <c r="CG26" s="765"/>
      <c r="CH26" s="756"/>
      <c r="CI26" s="757"/>
      <c r="CJ26" s="757"/>
      <c r="CK26" s="757"/>
      <c r="CL26" s="758"/>
      <c r="CM26" s="756"/>
      <c r="CN26" s="757"/>
      <c r="CO26" s="757"/>
      <c r="CP26" s="757"/>
      <c r="CQ26" s="758"/>
      <c r="CR26" s="756"/>
      <c r="CS26" s="757"/>
      <c r="CT26" s="757"/>
      <c r="CU26" s="757"/>
      <c r="CV26" s="758"/>
      <c r="CW26" s="756"/>
      <c r="CX26" s="757"/>
      <c r="CY26" s="757"/>
      <c r="CZ26" s="757"/>
      <c r="DA26" s="758"/>
      <c r="DB26" s="756"/>
      <c r="DC26" s="757"/>
      <c r="DD26" s="757"/>
      <c r="DE26" s="757"/>
      <c r="DF26" s="758"/>
      <c r="DG26" s="756"/>
      <c r="DH26" s="757"/>
      <c r="DI26" s="757"/>
      <c r="DJ26" s="757"/>
      <c r="DK26" s="758"/>
      <c r="DL26" s="756"/>
      <c r="DM26" s="757"/>
      <c r="DN26" s="757"/>
      <c r="DO26" s="757"/>
      <c r="DP26" s="758"/>
      <c r="DQ26" s="756"/>
      <c r="DR26" s="757"/>
      <c r="DS26" s="757"/>
      <c r="DT26" s="757"/>
      <c r="DU26" s="758"/>
      <c r="DV26" s="763"/>
      <c r="DW26" s="764"/>
      <c r="DX26" s="764"/>
      <c r="DY26" s="764"/>
      <c r="DZ26" s="794"/>
      <c r="EA26" s="218"/>
    </row>
    <row r="27" spans="1:131" ht="26.25" customHeight="1" thickBot="1" x14ac:dyDescent="0.25">
      <c r="A27" s="738"/>
      <c r="B27" s="739"/>
      <c r="C27" s="739"/>
      <c r="D27" s="739"/>
      <c r="E27" s="739"/>
      <c r="F27" s="739"/>
      <c r="G27" s="739"/>
      <c r="H27" s="739"/>
      <c r="I27" s="739"/>
      <c r="J27" s="739"/>
      <c r="K27" s="739"/>
      <c r="L27" s="739"/>
      <c r="M27" s="739"/>
      <c r="N27" s="739"/>
      <c r="O27" s="739"/>
      <c r="P27" s="740"/>
      <c r="Q27" s="732"/>
      <c r="R27" s="729"/>
      <c r="S27" s="729"/>
      <c r="T27" s="729"/>
      <c r="U27" s="730"/>
      <c r="V27" s="732"/>
      <c r="W27" s="729"/>
      <c r="X27" s="729"/>
      <c r="Y27" s="729"/>
      <c r="Z27" s="730"/>
      <c r="AA27" s="732"/>
      <c r="AB27" s="729"/>
      <c r="AC27" s="729"/>
      <c r="AD27" s="729"/>
      <c r="AE27" s="729"/>
      <c r="AF27" s="823"/>
      <c r="AG27" s="824"/>
      <c r="AH27" s="824"/>
      <c r="AI27" s="824"/>
      <c r="AJ27" s="825"/>
      <c r="AK27" s="729"/>
      <c r="AL27" s="729"/>
      <c r="AM27" s="729"/>
      <c r="AN27" s="729"/>
      <c r="AO27" s="730"/>
      <c r="AP27" s="732"/>
      <c r="AQ27" s="729"/>
      <c r="AR27" s="729"/>
      <c r="AS27" s="729"/>
      <c r="AT27" s="730"/>
      <c r="AU27" s="732"/>
      <c r="AV27" s="729"/>
      <c r="AW27" s="729"/>
      <c r="AX27" s="729"/>
      <c r="AY27" s="730"/>
      <c r="AZ27" s="732"/>
      <c r="BA27" s="729"/>
      <c r="BB27" s="729"/>
      <c r="BC27" s="729"/>
      <c r="BD27" s="730"/>
      <c r="BE27" s="732"/>
      <c r="BF27" s="729"/>
      <c r="BG27" s="729"/>
      <c r="BH27" s="729"/>
      <c r="BI27" s="734"/>
      <c r="BJ27" s="220"/>
      <c r="BK27" s="220"/>
      <c r="BL27" s="220"/>
      <c r="BM27" s="220"/>
      <c r="BN27" s="220"/>
      <c r="BO27" s="229"/>
      <c r="BP27" s="229"/>
      <c r="BQ27" s="226">
        <v>21</v>
      </c>
      <c r="BR27" s="227"/>
      <c r="BS27" s="763"/>
      <c r="BT27" s="764"/>
      <c r="BU27" s="764"/>
      <c r="BV27" s="764"/>
      <c r="BW27" s="764"/>
      <c r="BX27" s="764"/>
      <c r="BY27" s="764"/>
      <c r="BZ27" s="764"/>
      <c r="CA27" s="764"/>
      <c r="CB27" s="764"/>
      <c r="CC27" s="764"/>
      <c r="CD27" s="764"/>
      <c r="CE27" s="764"/>
      <c r="CF27" s="764"/>
      <c r="CG27" s="765"/>
      <c r="CH27" s="756"/>
      <c r="CI27" s="757"/>
      <c r="CJ27" s="757"/>
      <c r="CK27" s="757"/>
      <c r="CL27" s="758"/>
      <c r="CM27" s="756"/>
      <c r="CN27" s="757"/>
      <c r="CO27" s="757"/>
      <c r="CP27" s="757"/>
      <c r="CQ27" s="758"/>
      <c r="CR27" s="756"/>
      <c r="CS27" s="757"/>
      <c r="CT27" s="757"/>
      <c r="CU27" s="757"/>
      <c r="CV27" s="758"/>
      <c r="CW27" s="756"/>
      <c r="CX27" s="757"/>
      <c r="CY27" s="757"/>
      <c r="CZ27" s="757"/>
      <c r="DA27" s="758"/>
      <c r="DB27" s="756"/>
      <c r="DC27" s="757"/>
      <c r="DD27" s="757"/>
      <c r="DE27" s="757"/>
      <c r="DF27" s="758"/>
      <c r="DG27" s="756"/>
      <c r="DH27" s="757"/>
      <c r="DI27" s="757"/>
      <c r="DJ27" s="757"/>
      <c r="DK27" s="758"/>
      <c r="DL27" s="756"/>
      <c r="DM27" s="757"/>
      <c r="DN27" s="757"/>
      <c r="DO27" s="757"/>
      <c r="DP27" s="758"/>
      <c r="DQ27" s="756"/>
      <c r="DR27" s="757"/>
      <c r="DS27" s="757"/>
      <c r="DT27" s="757"/>
      <c r="DU27" s="758"/>
      <c r="DV27" s="763"/>
      <c r="DW27" s="764"/>
      <c r="DX27" s="764"/>
      <c r="DY27" s="764"/>
      <c r="DZ27" s="794"/>
      <c r="EA27" s="218"/>
    </row>
    <row r="28" spans="1:131" ht="26.25" customHeight="1" thickTop="1" x14ac:dyDescent="0.2">
      <c r="A28" s="230">
        <v>1</v>
      </c>
      <c r="B28" s="783" t="s">
        <v>388</v>
      </c>
      <c r="C28" s="784"/>
      <c r="D28" s="784"/>
      <c r="E28" s="784"/>
      <c r="F28" s="784"/>
      <c r="G28" s="784"/>
      <c r="H28" s="784"/>
      <c r="I28" s="784"/>
      <c r="J28" s="784"/>
      <c r="K28" s="784"/>
      <c r="L28" s="784"/>
      <c r="M28" s="784"/>
      <c r="N28" s="784"/>
      <c r="O28" s="784"/>
      <c r="P28" s="785"/>
      <c r="Q28" s="828">
        <v>969</v>
      </c>
      <c r="R28" s="829"/>
      <c r="S28" s="829"/>
      <c r="T28" s="829"/>
      <c r="U28" s="829"/>
      <c r="V28" s="829">
        <v>927</v>
      </c>
      <c r="W28" s="829"/>
      <c r="X28" s="829"/>
      <c r="Y28" s="829"/>
      <c r="Z28" s="829"/>
      <c r="AA28" s="829">
        <v>42</v>
      </c>
      <c r="AB28" s="829"/>
      <c r="AC28" s="829"/>
      <c r="AD28" s="829"/>
      <c r="AE28" s="830"/>
      <c r="AF28" s="831">
        <v>42</v>
      </c>
      <c r="AG28" s="829"/>
      <c r="AH28" s="829"/>
      <c r="AI28" s="829"/>
      <c r="AJ28" s="832"/>
      <c r="AK28" s="833">
        <v>91</v>
      </c>
      <c r="AL28" s="834"/>
      <c r="AM28" s="834"/>
      <c r="AN28" s="834"/>
      <c r="AO28" s="834"/>
      <c r="AP28" s="834" t="s">
        <v>542</v>
      </c>
      <c r="AQ28" s="834"/>
      <c r="AR28" s="834"/>
      <c r="AS28" s="834"/>
      <c r="AT28" s="834"/>
      <c r="AU28" s="834" t="s">
        <v>542</v>
      </c>
      <c r="AV28" s="834"/>
      <c r="AW28" s="834"/>
      <c r="AX28" s="834"/>
      <c r="AY28" s="834"/>
      <c r="AZ28" s="835" t="s">
        <v>542</v>
      </c>
      <c r="BA28" s="835"/>
      <c r="BB28" s="835"/>
      <c r="BC28" s="835"/>
      <c r="BD28" s="835"/>
      <c r="BE28" s="826"/>
      <c r="BF28" s="826"/>
      <c r="BG28" s="826"/>
      <c r="BH28" s="826"/>
      <c r="BI28" s="827"/>
      <c r="BJ28" s="220"/>
      <c r="BK28" s="220"/>
      <c r="BL28" s="220"/>
      <c r="BM28" s="220"/>
      <c r="BN28" s="220"/>
      <c r="BO28" s="229"/>
      <c r="BP28" s="229"/>
      <c r="BQ28" s="226">
        <v>22</v>
      </c>
      <c r="BR28" s="227"/>
      <c r="BS28" s="763"/>
      <c r="BT28" s="764"/>
      <c r="BU28" s="764"/>
      <c r="BV28" s="764"/>
      <c r="BW28" s="764"/>
      <c r="BX28" s="764"/>
      <c r="BY28" s="764"/>
      <c r="BZ28" s="764"/>
      <c r="CA28" s="764"/>
      <c r="CB28" s="764"/>
      <c r="CC28" s="764"/>
      <c r="CD28" s="764"/>
      <c r="CE28" s="764"/>
      <c r="CF28" s="764"/>
      <c r="CG28" s="765"/>
      <c r="CH28" s="756"/>
      <c r="CI28" s="757"/>
      <c r="CJ28" s="757"/>
      <c r="CK28" s="757"/>
      <c r="CL28" s="758"/>
      <c r="CM28" s="756"/>
      <c r="CN28" s="757"/>
      <c r="CO28" s="757"/>
      <c r="CP28" s="757"/>
      <c r="CQ28" s="758"/>
      <c r="CR28" s="756"/>
      <c r="CS28" s="757"/>
      <c r="CT28" s="757"/>
      <c r="CU28" s="757"/>
      <c r="CV28" s="758"/>
      <c r="CW28" s="756"/>
      <c r="CX28" s="757"/>
      <c r="CY28" s="757"/>
      <c r="CZ28" s="757"/>
      <c r="DA28" s="758"/>
      <c r="DB28" s="756"/>
      <c r="DC28" s="757"/>
      <c r="DD28" s="757"/>
      <c r="DE28" s="757"/>
      <c r="DF28" s="758"/>
      <c r="DG28" s="756"/>
      <c r="DH28" s="757"/>
      <c r="DI28" s="757"/>
      <c r="DJ28" s="757"/>
      <c r="DK28" s="758"/>
      <c r="DL28" s="756"/>
      <c r="DM28" s="757"/>
      <c r="DN28" s="757"/>
      <c r="DO28" s="757"/>
      <c r="DP28" s="758"/>
      <c r="DQ28" s="756"/>
      <c r="DR28" s="757"/>
      <c r="DS28" s="757"/>
      <c r="DT28" s="757"/>
      <c r="DU28" s="758"/>
      <c r="DV28" s="763"/>
      <c r="DW28" s="764"/>
      <c r="DX28" s="764"/>
      <c r="DY28" s="764"/>
      <c r="DZ28" s="794"/>
      <c r="EA28" s="218"/>
    </row>
    <row r="29" spans="1:131" ht="26.25" customHeight="1" x14ac:dyDescent="0.2">
      <c r="A29" s="230">
        <v>2</v>
      </c>
      <c r="B29" s="774" t="s">
        <v>389</v>
      </c>
      <c r="C29" s="775"/>
      <c r="D29" s="775"/>
      <c r="E29" s="775"/>
      <c r="F29" s="775"/>
      <c r="G29" s="775"/>
      <c r="H29" s="775"/>
      <c r="I29" s="775"/>
      <c r="J29" s="775"/>
      <c r="K29" s="775"/>
      <c r="L29" s="775"/>
      <c r="M29" s="775"/>
      <c r="N29" s="775"/>
      <c r="O29" s="775"/>
      <c r="P29" s="776"/>
      <c r="Q29" s="777">
        <v>908</v>
      </c>
      <c r="R29" s="778"/>
      <c r="S29" s="778"/>
      <c r="T29" s="778"/>
      <c r="U29" s="778"/>
      <c r="V29" s="778">
        <v>890</v>
      </c>
      <c r="W29" s="778"/>
      <c r="X29" s="778"/>
      <c r="Y29" s="778"/>
      <c r="Z29" s="778"/>
      <c r="AA29" s="778">
        <v>18</v>
      </c>
      <c r="AB29" s="778"/>
      <c r="AC29" s="778"/>
      <c r="AD29" s="778"/>
      <c r="AE29" s="779"/>
      <c r="AF29" s="780">
        <v>18</v>
      </c>
      <c r="AG29" s="781"/>
      <c r="AH29" s="781"/>
      <c r="AI29" s="781"/>
      <c r="AJ29" s="782"/>
      <c r="AK29" s="840">
        <v>140</v>
      </c>
      <c r="AL29" s="836"/>
      <c r="AM29" s="836"/>
      <c r="AN29" s="836"/>
      <c r="AO29" s="836"/>
      <c r="AP29" s="836" t="s">
        <v>542</v>
      </c>
      <c r="AQ29" s="836"/>
      <c r="AR29" s="836"/>
      <c r="AS29" s="836"/>
      <c r="AT29" s="836"/>
      <c r="AU29" s="836" t="s">
        <v>542</v>
      </c>
      <c r="AV29" s="836"/>
      <c r="AW29" s="836"/>
      <c r="AX29" s="836"/>
      <c r="AY29" s="836"/>
      <c r="AZ29" s="837" t="s">
        <v>542</v>
      </c>
      <c r="BA29" s="837"/>
      <c r="BB29" s="837"/>
      <c r="BC29" s="837"/>
      <c r="BD29" s="837"/>
      <c r="BE29" s="838"/>
      <c r="BF29" s="838"/>
      <c r="BG29" s="838"/>
      <c r="BH29" s="838"/>
      <c r="BI29" s="839"/>
      <c r="BJ29" s="220"/>
      <c r="BK29" s="220"/>
      <c r="BL29" s="220"/>
      <c r="BM29" s="220"/>
      <c r="BN29" s="220"/>
      <c r="BO29" s="229"/>
      <c r="BP29" s="229"/>
      <c r="BQ29" s="226">
        <v>23</v>
      </c>
      <c r="BR29" s="227"/>
      <c r="BS29" s="763"/>
      <c r="BT29" s="764"/>
      <c r="BU29" s="764"/>
      <c r="BV29" s="764"/>
      <c r="BW29" s="764"/>
      <c r="BX29" s="764"/>
      <c r="BY29" s="764"/>
      <c r="BZ29" s="764"/>
      <c r="CA29" s="764"/>
      <c r="CB29" s="764"/>
      <c r="CC29" s="764"/>
      <c r="CD29" s="764"/>
      <c r="CE29" s="764"/>
      <c r="CF29" s="764"/>
      <c r="CG29" s="765"/>
      <c r="CH29" s="756"/>
      <c r="CI29" s="757"/>
      <c r="CJ29" s="757"/>
      <c r="CK29" s="757"/>
      <c r="CL29" s="758"/>
      <c r="CM29" s="756"/>
      <c r="CN29" s="757"/>
      <c r="CO29" s="757"/>
      <c r="CP29" s="757"/>
      <c r="CQ29" s="758"/>
      <c r="CR29" s="756"/>
      <c r="CS29" s="757"/>
      <c r="CT29" s="757"/>
      <c r="CU29" s="757"/>
      <c r="CV29" s="758"/>
      <c r="CW29" s="756"/>
      <c r="CX29" s="757"/>
      <c r="CY29" s="757"/>
      <c r="CZ29" s="757"/>
      <c r="DA29" s="758"/>
      <c r="DB29" s="756"/>
      <c r="DC29" s="757"/>
      <c r="DD29" s="757"/>
      <c r="DE29" s="757"/>
      <c r="DF29" s="758"/>
      <c r="DG29" s="756"/>
      <c r="DH29" s="757"/>
      <c r="DI29" s="757"/>
      <c r="DJ29" s="757"/>
      <c r="DK29" s="758"/>
      <c r="DL29" s="756"/>
      <c r="DM29" s="757"/>
      <c r="DN29" s="757"/>
      <c r="DO29" s="757"/>
      <c r="DP29" s="758"/>
      <c r="DQ29" s="756"/>
      <c r="DR29" s="757"/>
      <c r="DS29" s="757"/>
      <c r="DT29" s="757"/>
      <c r="DU29" s="758"/>
      <c r="DV29" s="763"/>
      <c r="DW29" s="764"/>
      <c r="DX29" s="764"/>
      <c r="DY29" s="764"/>
      <c r="DZ29" s="794"/>
      <c r="EA29" s="218"/>
    </row>
    <row r="30" spans="1:131" ht="26.25" customHeight="1" x14ac:dyDescent="0.2">
      <c r="A30" s="230">
        <v>3</v>
      </c>
      <c r="B30" s="774" t="s">
        <v>390</v>
      </c>
      <c r="C30" s="775"/>
      <c r="D30" s="775"/>
      <c r="E30" s="775"/>
      <c r="F30" s="775"/>
      <c r="G30" s="775"/>
      <c r="H30" s="775"/>
      <c r="I30" s="775"/>
      <c r="J30" s="775"/>
      <c r="K30" s="775"/>
      <c r="L30" s="775"/>
      <c r="M30" s="775"/>
      <c r="N30" s="775"/>
      <c r="O30" s="775"/>
      <c r="P30" s="776"/>
      <c r="Q30" s="777">
        <v>282</v>
      </c>
      <c r="R30" s="778"/>
      <c r="S30" s="778"/>
      <c r="T30" s="778"/>
      <c r="U30" s="778"/>
      <c r="V30" s="778">
        <v>280</v>
      </c>
      <c r="W30" s="778"/>
      <c r="X30" s="778"/>
      <c r="Y30" s="778"/>
      <c r="Z30" s="778"/>
      <c r="AA30" s="778">
        <v>3</v>
      </c>
      <c r="AB30" s="778"/>
      <c r="AC30" s="778"/>
      <c r="AD30" s="778"/>
      <c r="AE30" s="779"/>
      <c r="AF30" s="780">
        <v>3</v>
      </c>
      <c r="AG30" s="781"/>
      <c r="AH30" s="781"/>
      <c r="AI30" s="781"/>
      <c r="AJ30" s="782"/>
      <c r="AK30" s="840">
        <v>173</v>
      </c>
      <c r="AL30" s="836"/>
      <c r="AM30" s="836"/>
      <c r="AN30" s="836"/>
      <c r="AO30" s="836"/>
      <c r="AP30" s="836" t="s">
        <v>542</v>
      </c>
      <c r="AQ30" s="836"/>
      <c r="AR30" s="836"/>
      <c r="AS30" s="836"/>
      <c r="AT30" s="836"/>
      <c r="AU30" s="836" t="s">
        <v>542</v>
      </c>
      <c r="AV30" s="836"/>
      <c r="AW30" s="836"/>
      <c r="AX30" s="836"/>
      <c r="AY30" s="836"/>
      <c r="AZ30" s="837" t="s">
        <v>542</v>
      </c>
      <c r="BA30" s="837"/>
      <c r="BB30" s="837"/>
      <c r="BC30" s="837"/>
      <c r="BD30" s="837"/>
      <c r="BE30" s="838"/>
      <c r="BF30" s="838"/>
      <c r="BG30" s="838"/>
      <c r="BH30" s="838"/>
      <c r="BI30" s="839"/>
      <c r="BJ30" s="220"/>
      <c r="BK30" s="220"/>
      <c r="BL30" s="220"/>
      <c r="BM30" s="220"/>
      <c r="BN30" s="220"/>
      <c r="BO30" s="229"/>
      <c r="BP30" s="229"/>
      <c r="BQ30" s="226">
        <v>24</v>
      </c>
      <c r="BR30" s="227"/>
      <c r="BS30" s="763"/>
      <c r="BT30" s="764"/>
      <c r="BU30" s="764"/>
      <c r="BV30" s="764"/>
      <c r="BW30" s="764"/>
      <c r="BX30" s="764"/>
      <c r="BY30" s="764"/>
      <c r="BZ30" s="764"/>
      <c r="CA30" s="764"/>
      <c r="CB30" s="764"/>
      <c r="CC30" s="764"/>
      <c r="CD30" s="764"/>
      <c r="CE30" s="764"/>
      <c r="CF30" s="764"/>
      <c r="CG30" s="765"/>
      <c r="CH30" s="756"/>
      <c r="CI30" s="757"/>
      <c r="CJ30" s="757"/>
      <c r="CK30" s="757"/>
      <c r="CL30" s="758"/>
      <c r="CM30" s="756"/>
      <c r="CN30" s="757"/>
      <c r="CO30" s="757"/>
      <c r="CP30" s="757"/>
      <c r="CQ30" s="758"/>
      <c r="CR30" s="756"/>
      <c r="CS30" s="757"/>
      <c r="CT30" s="757"/>
      <c r="CU30" s="757"/>
      <c r="CV30" s="758"/>
      <c r="CW30" s="756"/>
      <c r="CX30" s="757"/>
      <c r="CY30" s="757"/>
      <c r="CZ30" s="757"/>
      <c r="DA30" s="758"/>
      <c r="DB30" s="756"/>
      <c r="DC30" s="757"/>
      <c r="DD30" s="757"/>
      <c r="DE30" s="757"/>
      <c r="DF30" s="758"/>
      <c r="DG30" s="756"/>
      <c r="DH30" s="757"/>
      <c r="DI30" s="757"/>
      <c r="DJ30" s="757"/>
      <c r="DK30" s="758"/>
      <c r="DL30" s="756"/>
      <c r="DM30" s="757"/>
      <c r="DN30" s="757"/>
      <c r="DO30" s="757"/>
      <c r="DP30" s="758"/>
      <c r="DQ30" s="756"/>
      <c r="DR30" s="757"/>
      <c r="DS30" s="757"/>
      <c r="DT30" s="757"/>
      <c r="DU30" s="758"/>
      <c r="DV30" s="763"/>
      <c r="DW30" s="764"/>
      <c r="DX30" s="764"/>
      <c r="DY30" s="764"/>
      <c r="DZ30" s="794"/>
      <c r="EA30" s="218"/>
    </row>
    <row r="31" spans="1:131" ht="26.25" customHeight="1" x14ac:dyDescent="0.2">
      <c r="A31" s="230">
        <v>4</v>
      </c>
      <c r="B31" s="774" t="s">
        <v>391</v>
      </c>
      <c r="C31" s="775"/>
      <c r="D31" s="775"/>
      <c r="E31" s="775"/>
      <c r="F31" s="775"/>
      <c r="G31" s="775"/>
      <c r="H31" s="775"/>
      <c r="I31" s="775"/>
      <c r="J31" s="775"/>
      <c r="K31" s="775"/>
      <c r="L31" s="775"/>
      <c r="M31" s="775"/>
      <c r="N31" s="775"/>
      <c r="O31" s="775"/>
      <c r="P31" s="776"/>
      <c r="Q31" s="777">
        <v>115</v>
      </c>
      <c r="R31" s="778"/>
      <c r="S31" s="778"/>
      <c r="T31" s="778"/>
      <c r="U31" s="778"/>
      <c r="V31" s="778">
        <v>105</v>
      </c>
      <c r="W31" s="778"/>
      <c r="X31" s="778"/>
      <c r="Y31" s="778"/>
      <c r="Z31" s="778"/>
      <c r="AA31" s="778">
        <v>5</v>
      </c>
      <c r="AB31" s="778"/>
      <c r="AC31" s="778"/>
      <c r="AD31" s="778"/>
      <c r="AE31" s="779"/>
      <c r="AF31" s="780">
        <v>256</v>
      </c>
      <c r="AG31" s="781"/>
      <c r="AH31" s="781"/>
      <c r="AI31" s="781"/>
      <c r="AJ31" s="782"/>
      <c r="AK31" s="840" t="s">
        <v>542</v>
      </c>
      <c r="AL31" s="836"/>
      <c r="AM31" s="836"/>
      <c r="AN31" s="836"/>
      <c r="AO31" s="836"/>
      <c r="AP31" s="836">
        <v>267</v>
      </c>
      <c r="AQ31" s="836"/>
      <c r="AR31" s="836"/>
      <c r="AS31" s="836"/>
      <c r="AT31" s="836"/>
      <c r="AU31" s="836" t="s">
        <v>542</v>
      </c>
      <c r="AV31" s="836"/>
      <c r="AW31" s="836"/>
      <c r="AX31" s="836"/>
      <c r="AY31" s="836"/>
      <c r="AZ31" s="837" t="s">
        <v>542</v>
      </c>
      <c r="BA31" s="837"/>
      <c r="BB31" s="837"/>
      <c r="BC31" s="837"/>
      <c r="BD31" s="837"/>
      <c r="BE31" s="838" t="s">
        <v>392</v>
      </c>
      <c r="BF31" s="838"/>
      <c r="BG31" s="838"/>
      <c r="BH31" s="838"/>
      <c r="BI31" s="839"/>
      <c r="BJ31" s="220"/>
      <c r="BK31" s="220"/>
      <c r="BL31" s="220"/>
      <c r="BM31" s="220"/>
      <c r="BN31" s="220"/>
      <c r="BO31" s="229"/>
      <c r="BP31" s="229"/>
      <c r="BQ31" s="226">
        <v>25</v>
      </c>
      <c r="BR31" s="227"/>
      <c r="BS31" s="763"/>
      <c r="BT31" s="764"/>
      <c r="BU31" s="764"/>
      <c r="BV31" s="764"/>
      <c r="BW31" s="764"/>
      <c r="BX31" s="764"/>
      <c r="BY31" s="764"/>
      <c r="BZ31" s="764"/>
      <c r="CA31" s="764"/>
      <c r="CB31" s="764"/>
      <c r="CC31" s="764"/>
      <c r="CD31" s="764"/>
      <c r="CE31" s="764"/>
      <c r="CF31" s="764"/>
      <c r="CG31" s="765"/>
      <c r="CH31" s="756"/>
      <c r="CI31" s="757"/>
      <c r="CJ31" s="757"/>
      <c r="CK31" s="757"/>
      <c r="CL31" s="758"/>
      <c r="CM31" s="756"/>
      <c r="CN31" s="757"/>
      <c r="CO31" s="757"/>
      <c r="CP31" s="757"/>
      <c r="CQ31" s="758"/>
      <c r="CR31" s="756"/>
      <c r="CS31" s="757"/>
      <c r="CT31" s="757"/>
      <c r="CU31" s="757"/>
      <c r="CV31" s="758"/>
      <c r="CW31" s="756"/>
      <c r="CX31" s="757"/>
      <c r="CY31" s="757"/>
      <c r="CZ31" s="757"/>
      <c r="DA31" s="758"/>
      <c r="DB31" s="756"/>
      <c r="DC31" s="757"/>
      <c r="DD31" s="757"/>
      <c r="DE31" s="757"/>
      <c r="DF31" s="758"/>
      <c r="DG31" s="756"/>
      <c r="DH31" s="757"/>
      <c r="DI31" s="757"/>
      <c r="DJ31" s="757"/>
      <c r="DK31" s="758"/>
      <c r="DL31" s="756"/>
      <c r="DM31" s="757"/>
      <c r="DN31" s="757"/>
      <c r="DO31" s="757"/>
      <c r="DP31" s="758"/>
      <c r="DQ31" s="756"/>
      <c r="DR31" s="757"/>
      <c r="DS31" s="757"/>
      <c r="DT31" s="757"/>
      <c r="DU31" s="758"/>
      <c r="DV31" s="763"/>
      <c r="DW31" s="764"/>
      <c r="DX31" s="764"/>
      <c r="DY31" s="764"/>
      <c r="DZ31" s="794"/>
      <c r="EA31" s="218"/>
    </row>
    <row r="32" spans="1:131" ht="26.25" customHeight="1" x14ac:dyDescent="0.2">
      <c r="A32" s="230">
        <v>5</v>
      </c>
      <c r="B32" s="774" t="s">
        <v>393</v>
      </c>
      <c r="C32" s="775"/>
      <c r="D32" s="775"/>
      <c r="E32" s="775"/>
      <c r="F32" s="775"/>
      <c r="G32" s="775"/>
      <c r="H32" s="775"/>
      <c r="I32" s="775"/>
      <c r="J32" s="775"/>
      <c r="K32" s="775"/>
      <c r="L32" s="775"/>
      <c r="M32" s="775"/>
      <c r="N32" s="775"/>
      <c r="O32" s="775"/>
      <c r="P32" s="776"/>
      <c r="Q32" s="777">
        <v>191</v>
      </c>
      <c r="R32" s="778"/>
      <c r="S32" s="778"/>
      <c r="T32" s="778"/>
      <c r="U32" s="778"/>
      <c r="V32" s="778">
        <v>191</v>
      </c>
      <c r="W32" s="778"/>
      <c r="X32" s="778"/>
      <c r="Y32" s="778"/>
      <c r="Z32" s="778"/>
      <c r="AA32" s="778">
        <v>0</v>
      </c>
      <c r="AB32" s="778"/>
      <c r="AC32" s="778"/>
      <c r="AD32" s="778"/>
      <c r="AE32" s="779"/>
      <c r="AF32" s="780">
        <v>7</v>
      </c>
      <c r="AG32" s="781"/>
      <c r="AH32" s="781"/>
      <c r="AI32" s="781"/>
      <c r="AJ32" s="782"/>
      <c r="AK32" s="840">
        <v>60</v>
      </c>
      <c r="AL32" s="836"/>
      <c r="AM32" s="836"/>
      <c r="AN32" s="836"/>
      <c r="AO32" s="836"/>
      <c r="AP32" s="836">
        <v>1031</v>
      </c>
      <c r="AQ32" s="836"/>
      <c r="AR32" s="836"/>
      <c r="AS32" s="836"/>
      <c r="AT32" s="836"/>
      <c r="AU32" s="836">
        <v>543</v>
      </c>
      <c r="AV32" s="836"/>
      <c r="AW32" s="836"/>
      <c r="AX32" s="836"/>
      <c r="AY32" s="836"/>
      <c r="AZ32" s="837" t="s">
        <v>542</v>
      </c>
      <c r="BA32" s="837"/>
      <c r="BB32" s="837"/>
      <c r="BC32" s="837"/>
      <c r="BD32" s="837"/>
      <c r="BE32" s="838" t="s">
        <v>392</v>
      </c>
      <c r="BF32" s="838"/>
      <c r="BG32" s="838"/>
      <c r="BH32" s="838"/>
      <c r="BI32" s="839"/>
      <c r="BJ32" s="220"/>
      <c r="BK32" s="220"/>
      <c r="BL32" s="220"/>
      <c r="BM32" s="220"/>
      <c r="BN32" s="220"/>
      <c r="BO32" s="229"/>
      <c r="BP32" s="229"/>
      <c r="BQ32" s="226">
        <v>26</v>
      </c>
      <c r="BR32" s="227"/>
      <c r="BS32" s="763"/>
      <c r="BT32" s="764"/>
      <c r="BU32" s="764"/>
      <c r="BV32" s="764"/>
      <c r="BW32" s="764"/>
      <c r="BX32" s="764"/>
      <c r="BY32" s="764"/>
      <c r="BZ32" s="764"/>
      <c r="CA32" s="764"/>
      <c r="CB32" s="764"/>
      <c r="CC32" s="764"/>
      <c r="CD32" s="764"/>
      <c r="CE32" s="764"/>
      <c r="CF32" s="764"/>
      <c r="CG32" s="765"/>
      <c r="CH32" s="756"/>
      <c r="CI32" s="757"/>
      <c r="CJ32" s="757"/>
      <c r="CK32" s="757"/>
      <c r="CL32" s="758"/>
      <c r="CM32" s="756"/>
      <c r="CN32" s="757"/>
      <c r="CO32" s="757"/>
      <c r="CP32" s="757"/>
      <c r="CQ32" s="758"/>
      <c r="CR32" s="756"/>
      <c r="CS32" s="757"/>
      <c r="CT32" s="757"/>
      <c r="CU32" s="757"/>
      <c r="CV32" s="758"/>
      <c r="CW32" s="756"/>
      <c r="CX32" s="757"/>
      <c r="CY32" s="757"/>
      <c r="CZ32" s="757"/>
      <c r="DA32" s="758"/>
      <c r="DB32" s="756"/>
      <c r="DC32" s="757"/>
      <c r="DD32" s="757"/>
      <c r="DE32" s="757"/>
      <c r="DF32" s="758"/>
      <c r="DG32" s="756"/>
      <c r="DH32" s="757"/>
      <c r="DI32" s="757"/>
      <c r="DJ32" s="757"/>
      <c r="DK32" s="758"/>
      <c r="DL32" s="756"/>
      <c r="DM32" s="757"/>
      <c r="DN32" s="757"/>
      <c r="DO32" s="757"/>
      <c r="DP32" s="758"/>
      <c r="DQ32" s="756"/>
      <c r="DR32" s="757"/>
      <c r="DS32" s="757"/>
      <c r="DT32" s="757"/>
      <c r="DU32" s="758"/>
      <c r="DV32" s="763"/>
      <c r="DW32" s="764"/>
      <c r="DX32" s="764"/>
      <c r="DY32" s="764"/>
      <c r="DZ32" s="794"/>
      <c r="EA32" s="218"/>
    </row>
    <row r="33" spans="1:131" ht="26.25" customHeight="1" x14ac:dyDescent="0.2">
      <c r="A33" s="230">
        <v>6</v>
      </c>
      <c r="B33" s="774"/>
      <c r="C33" s="775"/>
      <c r="D33" s="775"/>
      <c r="E33" s="775"/>
      <c r="F33" s="775"/>
      <c r="G33" s="775"/>
      <c r="H33" s="775"/>
      <c r="I33" s="775"/>
      <c r="J33" s="775"/>
      <c r="K33" s="775"/>
      <c r="L33" s="775"/>
      <c r="M33" s="775"/>
      <c r="N33" s="775"/>
      <c r="O33" s="775"/>
      <c r="P33" s="776"/>
      <c r="Q33" s="777"/>
      <c r="R33" s="778"/>
      <c r="S33" s="778"/>
      <c r="T33" s="778"/>
      <c r="U33" s="778"/>
      <c r="V33" s="778"/>
      <c r="W33" s="778"/>
      <c r="X33" s="778"/>
      <c r="Y33" s="778"/>
      <c r="Z33" s="778"/>
      <c r="AA33" s="778"/>
      <c r="AB33" s="778"/>
      <c r="AC33" s="778"/>
      <c r="AD33" s="778"/>
      <c r="AE33" s="779"/>
      <c r="AF33" s="780"/>
      <c r="AG33" s="781"/>
      <c r="AH33" s="781"/>
      <c r="AI33" s="781"/>
      <c r="AJ33" s="782"/>
      <c r="AK33" s="840"/>
      <c r="AL33" s="836"/>
      <c r="AM33" s="836"/>
      <c r="AN33" s="836"/>
      <c r="AO33" s="836"/>
      <c r="AP33" s="836"/>
      <c r="AQ33" s="836"/>
      <c r="AR33" s="836"/>
      <c r="AS33" s="836"/>
      <c r="AT33" s="836"/>
      <c r="AU33" s="836"/>
      <c r="AV33" s="836"/>
      <c r="AW33" s="836"/>
      <c r="AX33" s="836"/>
      <c r="AY33" s="836"/>
      <c r="AZ33" s="837"/>
      <c r="BA33" s="837"/>
      <c r="BB33" s="837"/>
      <c r="BC33" s="837"/>
      <c r="BD33" s="837"/>
      <c r="BE33" s="838"/>
      <c r="BF33" s="838"/>
      <c r="BG33" s="838"/>
      <c r="BH33" s="838"/>
      <c r="BI33" s="839"/>
      <c r="BJ33" s="220"/>
      <c r="BK33" s="220"/>
      <c r="BL33" s="220"/>
      <c r="BM33" s="220"/>
      <c r="BN33" s="220"/>
      <c r="BO33" s="229"/>
      <c r="BP33" s="229"/>
      <c r="BQ33" s="226">
        <v>27</v>
      </c>
      <c r="BR33" s="227"/>
      <c r="BS33" s="763"/>
      <c r="BT33" s="764"/>
      <c r="BU33" s="764"/>
      <c r="BV33" s="764"/>
      <c r="BW33" s="764"/>
      <c r="BX33" s="764"/>
      <c r="BY33" s="764"/>
      <c r="BZ33" s="764"/>
      <c r="CA33" s="764"/>
      <c r="CB33" s="764"/>
      <c r="CC33" s="764"/>
      <c r="CD33" s="764"/>
      <c r="CE33" s="764"/>
      <c r="CF33" s="764"/>
      <c r="CG33" s="765"/>
      <c r="CH33" s="756"/>
      <c r="CI33" s="757"/>
      <c r="CJ33" s="757"/>
      <c r="CK33" s="757"/>
      <c r="CL33" s="758"/>
      <c r="CM33" s="756"/>
      <c r="CN33" s="757"/>
      <c r="CO33" s="757"/>
      <c r="CP33" s="757"/>
      <c r="CQ33" s="758"/>
      <c r="CR33" s="756"/>
      <c r="CS33" s="757"/>
      <c r="CT33" s="757"/>
      <c r="CU33" s="757"/>
      <c r="CV33" s="758"/>
      <c r="CW33" s="756"/>
      <c r="CX33" s="757"/>
      <c r="CY33" s="757"/>
      <c r="CZ33" s="757"/>
      <c r="DA33" s="758"/>
      <c r="DB33" s="756"/>
      <c r="DC33" s="757"/>
      <c r="DD33" s="757"/>
      <c r="DE33" s="757"/>
      <c r="DF33" s="758"/>
      <c r="DG33" s="756"/>
      <c r="DH33" s="757"/>
      <c r="DI33" s="757"/>
      <c r="DJ33" s="757"/>
      <c r="DK33" s="758"/>
      <c r="DL33" s="756"/>
      <c r="DM33" s="757"/>
      <c r="DN33" s="757"/>
      <c r="DO33" s="757"/>
      <c r="DP33" s="758"/>
      <c r="DQ33" s="756"/>
      <c r="DR33" s="757"/>
      <c r="DS33" s="757"/>
      <c r="DT33" s="757"/>
      <c r="DU33" s="758"/>
      <c r="DV33" s="763"/>
      <c r="DW33" s="764"/>
      <c r="DX33" s="764"/>
      <c r="DY33" s="764"/>
      <c r="DZ33" s="794"/>
      <c r="EA33" s="218"/>
    </row>
    <row r="34" spans="1:131" ht="26.25" customHeight="1" x14ac:dyDescent="0.2">
      <c r="A34" s="230">
        <v>7</v>
      </c>
      <c r="B34" s="774"/>
      <c r="C34" s="775"/>
      <c r="D34" s="775"/>
      <c r="E34" s="775"/>
      <c r="F34" s="775"/>
      <c r="G34" s="775"/>
      <c r="H34" s="775"/>
      <c r="I34" s="775"/>
      <c r="J34" s="775"/>
      <c r="K34" s="775"/>
      <c r="L34" s="775"/>
      <c r="M34" s="775"/>
      <c r="N34" s="775"/>
      <c r="O34" s="775"/>
      <c r="P34" s="776"/>
      <c r="Q34" s="777"/>
      <c r="R34" s="778"/>
      <c r="S34" s="778"/>
      <c r="T34" s="778"/>
      <c r="U34" s="778"/>
      <c r="V34" s="778"/>
      <c r="W34" s="778"/>
      <c r="X34" s="778"/>
      <c r="Y34" s="778"/>
      <c r="Z34" s="778"/>
      <c r="AA34" s="778"/>
      <c r="AB34" s="778"/>
      <c r="AC34" s="778"/>
      <c r="AD34" s="778"/>
      <c r="AE34" s="779"/>
      <c r="AF34" s="780"/>
      <c r="AG34" s="781"/>
      <c r="AH34" s="781"/>
      <c r="AI34" s="781"/>
      <c r="AJ34" s="782"/>
      <c r="AK34" s="840"/>
      <c r="AL34" s="836"/>
      <c r="AM34" s="836"/>
      <c r="AN34" s="836"/>
      <c r="AO34" s="836"/>
      <c r="AP34" s="836"/>
      <c r="AQ34" s="836"/>
      <c r="AR34" s="836"/>
      <c r="AS34" s="836"/>
      <c r="AT34" s="836"/>
      <c r="AU34" s="836"/>
      <c r="AV34" s="836"/>
      <c r="AW34" s="836"/>
      <c r="AX34" s="836"/>
      <c r="AY34" s="836"/>
      <c r="AZ34" s="837"/>
      <c r="BA34" s="837"/>
      <c r="BB34" s="837"/>
      <c r="BC34" s="837"/>
      <c r="BD34" s="837"/>
      <c r="BE34" s="838"/>
      <c r="BF34" s="838"/>
      <c r="BG34" s="838"/>
      <c r="BH34" s="838"/>
      <c r="BI34" s="839"/>
      <c r="BJ34" s="220"/>
      <c r="BK34" s="220"/>
      <c r="BL34" s="220"/>
      <c r="BM34" s="220"/>
      <c r="BN34" s="220"/>
      <c r="BO34" s="229"/>
      <c r="BP34" s="229"/>
      <c r="BQ34" s="226">
        <v>28</v>
      </c>
      <c r="BR34" s="227"/>
      <c r="BS34" s="763"/>
      <c r="BT34" s="764"/>
      <c r="BU34" s="764"/>
      <c r="BV34" s="764"/>
      <c r="BW34" s="764"/>
      <c r="BX34" s="764"/>
      <c r="BY34" s="764"/>
      <c r="BZ34" s="764"/>
      <c r="CA34" s="764"/>
      <c r="CB34" s="764"/>
      <c r="CC34" s="764"/>
      <c r="CD34" s="764"/>
      <c r="CE34" s="764"/>
      <c r="CF34" s="764"/>
      <c r="CG34" s="765"/>
      <c r="CH34" s="756"/>
      <c r="CI34" s="757"/>
      <c r="CJ34" s="757"/>
      <c r="CK34" s="757"/>
      <c r="CL34" s="758"/>
      <c r="CM34" s="756"/>
      <c r="CN34" s="757"/>
      <c r="CO34" s="757"/>
      <c r="CP34" s="757"/>
      <c r="CQ34" s="758"/>
      <c r="CR34" s="756"/>
      <c r="CS34" s="757"/>
      <c r="CT34" s="757"/>
      <c r="CU34" s="757"/>
      <c r="CV34" s="758"/>
      <c r="CW34" s="756"/>
      <c r="CX34" s="757"/>
      <c r="CY34" s="757"/>
      <c r="CZ34" s="757"/>
      <c r="DA34" s="758"/>
      <c r="DB34" s="756"/>
      <c r="DC34" s="757"/>
      <c r="DD34" s="757"/>
      <c r="DE34" s="757"/>
      <c r="DF34" s="758"/>
      <c r="DG34" s="756"/>
      <c r="DH34" s="757"/>
      <c r="DI34" s="757"/>
      <c r="DJ34" s="757"/>
      <c r="DK34" s="758"/>
      <c r="DL34" s="756"/>
      <c r="DM34" s="757"/>
      <c r="DN34" s="757"/>
      <c r="DO34" s="757"/>
      <c r="DP34" s="758"/>
      <c r="DQ34" s="756"/>
      <c r="DR34" s="757"/>
      <c r="DS34" s="757"/>
      <c r="DT34" s="757"/>
      <c r="DU34" s="758"/>
      <c r="DV34" s="763"/>
      <c r="DW34" s="764"/>
      <c r="DX34" s="764"/>
      <c r="DY34" s="764"/>
      <c r="DZ34" s="794"/>
      <c r="EA34" s="218"/>
    </row>
    <row r="35" spans="1:131" ht="26.25" customHeight="1" x14ac:dyDescent="0.2">
      <c r="A35" s="230">
        <v>8</v>
      </c>
      <c r="B35" s="774"/>
      <c r="C35" s="775"/>
      <c r="D35" s="775"/>
      <c r="E35" s="775"/>
      <c r="F35" s="775"/>
      <c r="G35" s="775"/>
      <c r="H35" s="775"/>
      <c r="I35" s="775"/>
      <c r="J35" s="775"/>
      <c r="K35" s="775"/>
      <c r="L35" s="775"/>
      <c r="M35" s="775"/>
      <c r="N35" s="775"/>
      <c r="O35" s="775"/>
      <c r="P35" s="776"/>
      <c r="Q35" s="777"/>
      <c r="R35" s="778"/>
      <c r="S35" s="778"/>
      <c r="T35" s="778"/>
      <c r="U35" s="778"/>
      <c r="V35" s="778"/>
      <c r="W35" s="778"/>
      <c r="X35" s="778"/>
      <c r="Y35" s="778"/>
      <c r="Z35" s="778"/>
      <c r="AA35" s="778"/>
      <c r="AB35" s="778"/>
      <c r="AC35" s="778"/>
      <c r="AD35" s="778"/>
      <c r="AE35" s="779"/>
      <c r="AF35" s="780"/>
      <c r="AG35" s="781"/>
      <c r="AH35" s="781"/>
      <c r="AI35" s="781"/>
      <c r="AJ35" s="782"/>
      <c r="AK35" s="840"/>
      <c r="AL35" s="836"/>
      <c r="AM35" s="836"/>
      <c r="AN35" s="836"/>
      <c r="AO35" s="836"/>
      <c r="AP35" s="836"/>
      <c r="AQ35" s="836"/>
      <c r="AR35" s="836"/>
      <c r="AS35" s="836"/>
      <c r="AT35" s="836"/>
      <c r="AU35" s="836"/>
      <c r="AV35" s="836"/>
      <c r="AW35" s="836"/>
      <c r="AX35" s="836"/>
      <c r="AY35" s="836"/>
      <c r="AZ35" s="837"/>
      <c r="BA35" s="837"/>
      <c r="BB35" s="837"/>
      <c r="BC35" s="837"/>
      <c r="BD35" s="837"/>
      <c r="BE35" s="838"/>
      <c r="BF35" s="838"/>
      <c r="BG35" s="838"/>
      <c r="BH35" s="838"/>
      <c r="BI35" s="839"/>
      <c r="BJ35" s="220"/>
      <c r="BK35" s="220"/>
      <c r="BL35" s="220"/>
      <c r="BM35" s="220"/>
      <c r="BN35" s="220"/>
      <c r="BO35" s="229"/>
      <c r="BP35" s="229"/>
      <c r="BQ35" s="226">
        <v>29</v>
      </c>
      <c r="BR35" s="227"/>
      <c r="BS35" s="763"/>
      <c r="BT35" s="764"/>
      <c r="BU35" s="764"/>
      <c r="BV35" s="764"/>
      <c r="BW35" s="764"/>
      <c r="BX35" s="764"/>
      <c r="BY35" s="764"/>
      <c r="BZ35" s="764"/>
      <c r="CA35" s="764"/>
      <c r="CB35" s="764"/>
      <c r="CC35" s="764"/>
      <c r="CD35" s="764"/>
      <c r="CE35" s="764"/>
      <c r="CF35" s="764"/>
      <c r="CG35" s="765"/>
      <c r="CH35" s="756"/>
      <c r="CI35" s="757"/>
      <c r="CJ35" s="757"/>
      <c r="CK35" s="757"/>
      <c r="CL35" s="758"/>
      <c r="CM35" s="756"/>
      <c r="CN35" s="757"/>
      <c r="CO35" s="757"/>
      <c r="CP35" s="757"/>
      <c r="CQ35" s="758"/>
      <c r="CR35" s="756"/>
      <c r="CS35" s="757"/>
      <c r="CT35" s="757"/>
      <c r="CU35" s="757"/>
      <c r="CV35" s="758"/>
      <c r="CW35" s="756"/>
      <c r="CX35" s="757"/>
      <c r="CY35" s="757"/>
      <c r="CZ35" s="757"/>
      <c r="DA35" s="758"/>
      <c r="DB35" s="756"/>
      <c r="DC35" s="757"/>
      <c r="DD35" s="757"/>
      <c r="DE35" s="757"/>
      <c r="DF35" s="758"/>
      <c r="DG35" s="756"/>
      <c r="DH35" s="757"/>
      <c r="DI35" s="757"/>
      <c r="DJ35" s="757"/>
      <c r="DK35" s="758"/>
      <c r="DL35" s="756"/>
      <c r="DM35" s="757"/>
      <c r="DN35" s="757"/>
      <c r="DO35" s="757"/>
      <c r="DP35" s="758"/>
      <c r="DQ35" s="756"/>
      <c r="DR35" s="757"/>
      <c r="DS35" s="757"/>
      <c r="DT35" s="757"/>
      <c r="DU35" s="758"/>
      <c r="DV35" s="763"/>
      <c r="DW35" s="764"/>
      <c r="DX35" s="764"/>
      <c r="DY35" s="764"/>
      <c r="DZ35" s="794"/>
      <c r="EA35" s="218"/>
    </row>
    <row r="36" spans="1:131" ht="26.25" customHeight="1" x14ac:dyDescent="0.2">
      <c r="A36" s="230">
        <v>9</v>
      </c>
      <c r="B36" s="774"/>
      <c r="C36" s="775"/>
      <c r="D36" s="775"/>
      <c r="E36" s="775"/>
      <c r="F36" s="775"/>
      <c r="G36" s="775"/>
      <c r="H36" s="775"/>
      <c r="I36" s="775"/>
      <c r="J36" s="775"/>
      <c r="K36" s="775"/>
      <c r="L36" s="775"/>
      <c r="M36" s="775"/>
      <c r="N36" s="775"/>
      <c r="O36" s="775"/>
      <c r="P36" s="776"/>
      <c r="Q36" s="777"/>
      <c r="R36" s="778"/>
      <c r="S36" s="778"/>
      <c r="T36" s="778"/>
      <c r="U36" s="778"/>
      <c r="V36" s="778"/>
      <c r="W36" s="778"/>
      <c r="X36" s="778"/>
      <c r="Y36" s="778"/>
      <c r="Z36" s="778"/>
      <c r="AA36" s="778"/>
      <c r="AB36" s="778"/>
      <c r="AC36" s="778"/>
      <c r="AD36" s="778"/>
      <c r="AE36" s="779"/>
      <c r="AF36" s="780"/>
      <c r="AG36" s="781"/>
      <c r="AH36" s="781"/>
      <c r="AI36" s="781"/>
      <c r="AJ36" s="782"/>
      <c r="AK36" s="840"/>
      <c r="AL36" s="836"/>
      <c r="AM36" s="836"/>
      <c r="AN36" s="836"/>
      <c r="AO36" s="836"/>
      <c r="AP36" s="836"/>
      <c r="AQ36" s="836"/>
      <c r="AR36" s="836"/>
      <c r="AS36" s="836"/>
      <c r="AT36" s="836"/>
      <c r="AU36" s="836"/>
      <c r="AV36" s="836"/>
      <c r="AW36" s="836"/>
      <c r="AX36" s="836"/>
      <c r="AY36" s="836"/>
      <c r="AZ36" s="837"/>
      <c r="BA36" s="837"/>
      <c r="BB36" s="837"/>
      <c r="BC36" s="837"/>
      <c r="BD36" s="837"/>
      <c r="BE36" s="838"/>
      <c r="BF36" s="838"/>
      <c r="BG36" s="838"/>
      <c r="BH36" s="838"/>
      <c r="BI36" s="839"/>
      <c r="BJ36" s="220"/>
      <c r="BK36" s="220"/>
      <c r="BL36" s="220"/>
      <c r="BM36" s="220"/>
      <c r="BN36" s="220"/>
      <c r="BO36" s="229"/>
      <c r="BP36" s="229"/>
      <c r="BQ36" s="226">
        <v>30</v>
      </c>
      <c r="BR36" s="227"/>
      <c r="BS36" s="763"/>
      <c r="BT36" s="764"/>
      <c r="BU36" s="764"/>
      <c r="BV36" s="764"/>
      <c r="BW36" s="764"/>
      <c r="BX36" s="764"/>
      <c r="BY36" s="764"/>
      <c r="BZ36" s="764"/>
      <c r="CA36" s="764"/>
      <c r="CB36" s="764"/>
      <c r="CC36" s="764"/>
      <c r="CD36" s="764"/>
      <c r="CE36" s="764"/>
      <c r="CF36" s="764"/>
      <c r="CG36" s="765"/>
      <c r="CH36" s="756"/>
      <c r="CI36" s="757"/>
      <c r="CJ36" s="757"/>
      <c r="CK36" s="757"/>
      <c r="CL36" s="758"/>
      <c r="CM36" s="756"/>
      <c r="CN36" s="757"/>
      <c r="CO36" s="757"/>
      <c r="CP36" s="757"/>
      <c r="CQ36" s="758"/>
      <c r="CR36" s="756"/>
      <c r="CS36" s="757"/>
      <c r="CT36" s="757"/>
      <c r="CU36" s="757"/>
      <c r="CV36" s="758"/>
      <c r="CW36" s="756"/>
      <c r="CX36" s="757"/>
      <c r="CY36" s="757"/>
      <c r="CZ36" s="757"/>
      <c r="DA36" s="758"/>
      <c r="DB36" s="756"/>
      <c r="DC36" s="757"/>
      <c r="DD36" s="757"/>
      <c r="DE36" s="757"/>
      <c r="DF36" s="758"/>
      <c r="DG36" s="756"/>
      <c r="DH36" s="757"/>
      <c r="DI36" s="757"/>
      <c r="DJ36" s="757"/>
      <c r="DK36" s="758"/>
      <c r="DL36" s="756"/>
      <c r="DM36" s="757"/>
      <c r="DN36" s="757"/>
      <c r="DO36" s="757"/>
      <c r="DP36" s="758"/>
      <c r="DQ36" s="756"/>
      <c r="DR36" s="757"/>
      <c r="DS36" s="757"/>
      <c r="DT36" s="757"/>
      <c r="DU36" s="758"/>
      <c r="DV36" s="763"/>
      <c r="DW36" s="764"/>
      <c r="DX36" s="764"/>
      <c r="DY36" s="764"/>
      <c r="DZ36" s="794"/>
      <c r="EA36" s="218"/>
    </row>
    <row r="37" spans="1:131" ht="26.25" customHeight="1" x14ac:dyDescent="0.2">
      <c r="A37" s="230">
        <v>10</v>
      </c>
      <c r="B37" s="774"/>
      <c r="C37" s="775"/>
      <c r="D37" s="775"/>
      <c r="E37" s="775"/>
      <c r="F37" s="775"/>
      <c r="G37" s="775"/>
      <c r="H37" s="775"/>
      <c r="I37" s="775"/>
      <c r="J37" s="775"/>
      <c r="K37" s="775"/>
      <c r="L37" s="775"/>
      <c r="M37" s="775"/>
      <c r="N37" s="775"/>
      <c r="O37" s="775"/>
      <c r="P37" s="776"/>
      <c r="Q37" s="777"/>
      <c r="R37" s="778"/>
      <c r="S37" s="778"/>
      <c r="T37" s="778"/>
      <c r="U37" s="778"/>
      <c r="V37" s="778"/>
      <c r="W37" s="778"/>
      <c r="X37" s="778"/>
      <c r="Y37" s="778"/>
      <c r="Z37" s="778"/>
      <c r="AA37" s="778"/>
      <c r="AB37" s="778"/>
      <c r="AC37" s="778"/>
      <c r="AD37" s="778"/>
      <c r="AE37" s="779"/>
      <c r="AF37" s="780"/>
      <c r="AG37" s="781"/>
      <c r="AH37" s="781"/>
      <c r="AI37" s="781"/>
      <c r="AJ37" s="782"/>
      <c r="AK37" s="840"/>
      <c r="AL37" s="836"/>
      <c r="AM37" s="836"/>
      <c r="AN37" s="836"/>
      <c r="AO37" s="836"/>
      <c r="AP37" s="836"/>
      <c r="AQ37" s="836"/>
      <c r="AR37" s="836"/>
      <c r="AS37" s="836"/>
      <c r="AT37" s="836"/>
      <c r="AU37" s="836"/>
      <c r="AV37" s="836"/>
      <c r="AW37" s="836"/>
      <c r="AX37" s="836"/>
      <c r="AY37" s="836"/>
      <c r="AZ37" s="837"/>
      <c r="BA37" s="837"/>
      <c r="BB37" s="837"/>
      <c r="BC37" s="837"/>
      <c r="BD37" s="837"/>
      <c r="BE37" s="838"/>
      <c r="BF37" s="838"/>
      <c r="BG37" s="838"/>
      <c r="BH37" s="838"/>
      <c r="BI37" s="839"/>
      <c r="BJ37" s="220"/>
      <c r="BK37" s="220"/>
      <c r="BL37" s="220"/>
      <c r="BM37" s="220"/>
      <c r="BN37" s="220"/>
      <c r="BO37" s="229"/>
      <c r="BP37" s="229"/>
      <c r="BQ37" s="226">
        <v>31</v>
      </c>
      <c r="BR37" s="227"/>
      <c r="BS37" s="763"/>
      <c r="BT37" s="764"/>
      <c r="BU37" s="764"/>
      <c r="BV37" s="764"/>
      <c r="BW37" s="764"/>
      <c r="BX37" s="764"/>
      <c r="BY37" s="764"/>
      <c r="BZ37" s="764"/>
      <c r="CA37" s="764"/>
      <c r="CB37" s="764"/>
      <c r="CC37" s="764"/>
      <c r="CD37" s="764"/>
      <c r="CE37" s="764"/>
      <c r="CF37" s="764"/>
      <c r="CG37" s="765"/>
      <c r="CH37" s="756"/>
      <c r="CI37" s="757"/>
      <c r="CJ37" s="757"/>
      <c r="CK37" s="757"/>
      <c r="CL37" s="758"/>
      <c r="CM37" s="756"/>
      <c r="CN37" s="757"/>
      <c r="CO37" s="757"/>
      <c r="CP37" s="757"/>
      <c r="CQ37" s="758"/>
      <c r="CR37" s="756"/>
      <c r="CS37" s="757"/>
      <c r="CT37" s="757"/>
      <c r="CU37" s="757"/>
      <c r="CV37" s="758"/>
      <c r="CW37" s="756"/>
      <c r="CX37" s="757"/>
      <c r="CY37" s="757"/>
      <c r="CZ37" s="757"/>
      <c r="DA37" s="758"/>
      <c r="DB37" s="756"/>
      <c r="DC37" s="757"/>
      <c r="DD37" s="757"/>
      <c r="DE37" s="757"/>
      <c r="DF37" s="758"/>
      <c r="DG37" s="756"/>
      <c r="DH37" s="757"/>
      <c r="DI37" s="757"/>
      <c r="DJ37" s="757"/>
      <c r="DK37" s="758"/>
      <c r="DL37" s="756"/>
      <c r="DM37" s="757"/>
      <c r="DN37" s="757"/>
      <c r="DO37" s="757"/>
      <c r="DP37" s="758"/>
      <c r="DQ37" s="756"/>
      <c r="DR37" s="757"/>
      <c r="DS37" s="757"/>
      <c r="DT37" s="757"/>
      <c r="DU37" s="758"/>
      <c r="DV37" s="763"/>
      <c r="DW37" s="764"/>
      <c r="DX37" s="764"/>
      <c r="DY37" s="764"/>
      <c r="DZ37" s="794"/>
      <c r="EA37" s="218"/>
    </row>
    <row r="38" spans="1:131" ht="26.25" customHeight="1" x14ac:dyDescent="0.2">
      <c r="A38" s="230">
        <v>11</v>
      </c>
      <c r="B38" s="774"/>
      <c r="C38" s="775"/>
      <c r="D38" s="775"/>
      <c r="E38" s="775"/>
      <c r="F38" s="775"/>
      <c r="G38" s="775"/>
      <c r="H38" s="775"/>
      <c r="I38" s="775"/>
      <c r="J38" s="775"/>
      <c r="K38" s="775"/>
      <c r="L38" s="775"/>
      <c r="M38" s="775"/>
      <c r="N38" s="775"/>
      <c r="O38" s="775"/>
      <c r="P38" s="776"/>
      <c r="Q38" s="777"/>
      <c r="R38" s="778"/>
      <c r="S38" s="778"/>
      <c r="T38" s="778"/>
      <c r="U38" s="778"/>
      <c r="V38" s="778"/>
      <c r="W38" s="778"/>
      <c r="X38" s="778"/>
      <c r="Y38" s="778"/>
      <c r="Z38" s="778"/>
      <c r="AA38" s="778"/>
      <c r="AB38" s="778"/>
      <c r="AC38" s="778"/>
      <c r="AD38" s="778"/>
      <c r="AE38" s="779"/>
      <c r="AF38" s="780"/>
      <c r="AG38" s="781"/>
      <c r="AH38" s="781"/>
      <c r="AI38" s="781"/>
      <c r="AJ38" s="782"/>
      <c r="AK38" s="840"/>
      <c r="AL38" s="836"/>
      <c r="AM38" s="836"/>
      <c r="AN38" s="836"/>
      <c r="AO38" s="836"/>
      <c r="AP38" s="836"/>
      <c r="AQ38" s="836"/>
      <c r="AR38" s="836"/>
      <c r="AS38" s="836"/>
      <c r="AT38" s="836"/>
      <c r="AU38" s="836"/>
      <c r="AV38" s="836"/>
      <c r="AW38" s="836"/>
      <c r="AX38" s="836"/>
      <c r="AY38" s="836"/>
      <c r="AZ38" s="837"/>
      <c r="BA38" s="837"/>
      <c r="BB38" s="837"/>
      <c r="BC38" s="837"/>
      <c r="BD38" s="837"/>
      <c r="BE38" s="838"/>
      <c r="BF38" s="838"/>
      <c r="BG38" s="838"/>
      <c r="BH38" s="838"/>
      <c r="BI38" s="839"/>
      <c r="BJ38" s="220"/>
      <c r="BK38" s="220"/>
      <c r="BL38" s="220"/>
      <c r="BM38" s="220"/>
      <c r="BN38" s="220"/>
      <c r="BO38" s="229"/>
      <c r="BP38" s="229"/>
      <c r="BQ38" s="226">
        <v>32</v>
      </c>
      <c r="BR38" s="227"/>
      <c r="BS38" s="763"/>
      <c r="BT38" s="764"/>
      <c r="BU38" s="764"/>
      <c r="BV38" s="764"/>
      <c r="BW38" s="764"/>
      <c r="BX38" s="764"/>
      <c r="BY38" s="764"/>
      <c r="BZ38" s="764"/>
      <c r="CA38" s="764"/>
      <c r="CB38" s="764"/>
      <c r="CC38" s="764"/>
      <c r="CD38" s="764"/>
      <c r="CE38" s="764"/>
      <c r="CF38" s="764"/>
      <c r="CG38" s="765"/>
      <c r="CH38" s="756"/>
      <c r="CI38" s="757"/>
      <c r="CJ38" s="757"/>
      <c r="CK38" s="757"/>
      <c r="CL38" s="758"/>
      <c r="CM38" s="756"/>
      <c r="CN38" s="757"/>
      <c r="CO38" s="757"/>
      <c r="CP38" s="757"/>
      <c r="CQ38" s="758"/>
      <c r="CR38" s="756"/>
      <c r="CS38" s="757"/>
      <c r="CT38" s="757"/>
      <c r="CU38" s="757"/>
      <c r="CV38" s="758"/>
      <c r="CW38" s="756"/>
      <c r="CX38" s="757"/>
      <c r="CY38" s="757"/>
      <c r="CZ38" s="757"/>
      <c r="DA38" s="758"/>
      <c r="DB38" s="756"/>
      <c r="DC38" s="757"/>
      <c r="DD38" s="757"/>
      <c r="DE38" s="757"/>
      <c r="DF38" s="758"/>
      <c r="DG38" s="756"/>
      <c r="DH38" s="757"/>
      <c r="DI38" s="757"/>
      <c r="DJ38" s="757"/>
      <c r="DK38" s="758"/>
      <c r="DL38" s="756"/>
      <c r="DM38" s="757"/>
      <c r="DN38" s="757"/>
      <c r="DO38" s="757"/>
      <c r="DP38" s="758"/>
      <c r="DQ38" s="756"/>
      <c r="DR38" s="757"/>
      <c r="DS38" s="757"/>
      <c r="DT38" s="757"/>
      <c r="DU38" s="758"/>
      <c r="DV38" s="763"/>
      <c r="DW38" s="764"/>
      <c r="DX38" s="764"/>
      <c r="DY38" s="764"/>
      <c r="DZ38" s="794"/>
      <c r="EA38" s="218"/>
    </row>
    <row r="39" spans="1:131" ht="26.25" customHeight="1" x14ac:dyDescent="0.2">
      <c r="A39" s="230">
        <v>12</v>
      </c>
      <c r="B39" s="774"/>
      <c r="C39" s="775"/>
      <c r="D39" s="775"/>
      <c r="E39" s="775"/>
      <c r="F39" s="775"/>
      <c r="G39" s="775"/>
      <c r="H39" s="775"/>
      <c r="I39" s="775"/>
      <c r="J39" s="775"/>
      <c r="K39" s="775"/>
      <c r="L39" s="775"/>
      <c r="M39" s="775"/>
      <c r="N39" s="775"/>
      <c r="O39" s="775"/>
      <c r="P39" s="776"/>
      <c r="Q39" s="777"/>
      <c r="R39" s="778"/>
      <c r="S39" s="778"/>
      <c r="T39" s="778"/>
      <c r="U39" s="778"/>
      <c r="V39" s="778"/>
      <c r="W39" s="778"/>
      <c r="X39" s="778"/>
      <c r="Y39" s="778"/>
      <c r="Z39" s="778"/>
      <c r="AA39" s="778"/>
      <c r="AB39" s="778"/>
      <c r="AC39" s="778"/>
      <c r="AD39" s="778"/>
      <c r="AE39" s="779"/>
      <c r="AF39" s="780"/>
      <c r="AG39" s="781"/>
      <c r="AH39" s="781"/>
      <c r="AI39" s="781"/>
      <c r="AJ39" s="782"/>
      <c r="AK39" s="840"/>
      <c r="AL39" s="836"/>
      <c r="AM39" s="836"/>
      <c r="AN39" s="836"/>
      <c r="AO39" s="836"/>
      <c r="AP39" s="836"/>
      <c r="AQ39" s="836"/>
      <c r="AR39" s="836"/>
      <c r="AS39" s="836"/>
      <c r="AT39" s="836"/>
      <c r="AU39" s="836"/>
      <c r="AV39" s="836"/>
      <c r="AW39" s="836"/>
      <c r="AX39" s="836"/>
      <c r="AY39" s="836"/>
      <c r="AZ39" s="837"/>
      <c r="BA39" s="837"/>
      <c r="BB39" s="837"/>
      <c r="BC39" s="837"/>
      <c r="BD39" s="837"/>
      <c r="BE39" s="838"/>
      <c r="BF39" s="838"/>
      <c r="BG39" s="838"/>
      <c r="BH39" s="838"/>
      <c r="BI39" s="839"/>
      <c r="BJ39" s="220"/>
      <c r="BK39" s="220"/>
      <c r="BL39" s="220"/>
      <c r="BM39" s="220"/>
      <c r="BN39" s="220"/>
      <c r="BO39" s="229"/>
      <c r="BP39" s="229"/>
      <c r="BQ39" s="226">
        <v>33</v>
      </c>
      <c r="BR39" s="227"/>
      <c r="BS39" s="763"/>
      <c r="BT39" s="764"/>
      <c r="BU39" s="764"/>
      <c r="BV39" s="764"/>
      <c r="BW39" s="764"/>
      <c r="BX39" s="764"/>
      <c r="BY39" s="764"/>
      <c r="BZ39" s="764"/>
      <c r="CA39" s="764"/>
      <c r="CB39" s="764"/>
      <c r="CC39" s="764"/>
      <c r="CD39" s="764"/>
      <c r="CE39" s="764"/>
      <c r="CF39" s="764"/>
      <c r="CG39" s="765"/>
      <c r="CH39" s="756"/>
      <c r="CI39" s="757"/>
      <c r="CJ39" s="757"/>
      <c r="CK39" s="757"/>
      <c r="CL39" s="758"/>
      <c r="CM39" s="756"/>
      <c r="CN39" s="757"/>
      <c r="CO39" s="757"/>
      <c r="CP39" s="757"/>
      <c r="CQ39" s="758"/>
      <c r="CR39" s="756"/>
      <c r="CS39" s="757"/>
      <c r="CT39" s="757"/>
      <c r="CU39" s="757"/>
      <c r="CV39" s="758"/>
      <c r="CW39" s="756"/>
      <c r="CX39" s="757"/>
      <c r="CY39" s="757"/>
      <c r="CZ39" s="757"/>
      <c r="DA39" s="758"/>
      <c r="DB39" s="756"/>
      <c r="DC39" s="757"/>
      <c r="DD39" s="757"/>
      <c r="DE39" s="757"/>
      <c r="DF39" s="758"/>
      <c r="DG39" s="756"/>
      <c r="DH39" s="757"/>
      <c r="DI39" s="757"/>
      <c r="DJ39" s="757"/>
      <c r="DK39" s="758"/>
      <c r="DL39" s="756"/>
      <c r="DM39" s="757"/>
      <c r="DN39" s="757"/>
      <c r="DO39" s="757"/>
      <c r="DP39" s="758"/>
      <c r="DQ39" s="756"/>
      <c r="DR39" s="757"/>
      <c r="DS39" s="757"/>
      <c r="DT39" s="757"/>
      <c r="DU39" s="758"/>
      <c r="DV39" s="763"/>
      <c r="DW39" s="764"/>
      <c r="DX39" s="764"/>
      <c r="DY39" s="764"/>
      <c r="DZ39" s="794"/>
      <c r="EA39" s="218"/>
    </row>
    <row r="40" spans="1:131" ht="26.25" customHeight="1" x14ac:dyDescent="0.2">
      <c r="A40" s="226">
        <v>13</v>
      </c>
      <c r="B40" s="774"/>
      <c r="C40" s="775"/>
      <c r="D40" s="775"/>
      <c r="E40" s="775"/>
      <c r="F40" s="775"/>
      <c r="G40" s="775"/>
      <c r="H40" s="775"/>
      <c r="I40" s="775"/>
      <c r="J40" s="775"/>
      <c r="K40" s="775"/>
      <c r="L40" s="775"/>
      <c r="M40" s="775"/>
      <c r="N40" s="775"/>
      <c r="O40" s="775"/>
      <c r="P40" s="776"/>
      <c r="Q40" s="777"/>
      <c r="R40" s="778"/>
      <c r="S40" s="778"/>
      <c r="T40" s="778"/>
      <c r="U40" s="778"/>
      <c r="V40" s="778"/>
      <c r="W40" s="778"/>
      <c r="X40" s="778"/>
      <c r="Y40" s="778"/>
      <c r="Z40" s="778"/>
      <c r="AA40" s="778"/>
      <c r="AB40" s="778"/>
      <c r="AC40" s="778"/>
      <c r="AD40" s="778"/>
      <c r="AE40" s="779"/>
      <c r="AF40" s="780"/>
      <c r="AG40" s="781"/>
      <c r="AH40" s="781"/>
      <c r="AI40" s="781"/>
      <c r="AJ40" s="782"/>
      <c r="AK40" s="840"/>
      <c r="AL40" s="836"/>
      <c r="AM40" s="836"/>
      <c r="AN40" s="836"/>
      <c r="AO40" s="836"/>
      <c r="AP40" s="836"/>
      <c r="AQ40" s="836"/>
      <c r="AR40" s="836"/>
      <c r="AS40" s="836"/>
      <c r="AT40" s="836"/>
      <c r="AU40" s="836"/>
      <c r="AV40" s="836"/>
      <c r="AW40" s="836"/>
      <c r="AX40" s="836"/>
      <c r="AY40" s="836"/>
      <c r="AZ40" s="837"/>
      <c r="BA40" s="837"/>
      <c r="BB40" s="837"/>
      <c r="BC40" s="837"/>
      <c r="BD40" s="837"/>
      <c r="BE40" s="838"/>
      <c r="BF40" s="838"/>
      <c r="BG40" s="838"/>
      <c r="BH40" s="838"/>
      <c r="BI40" s="839"/>
      <c r="BJ40" s="220"/>
      <c r="BK40" s="220"/>
      <c r="BL40" s="220"/>
      <c r="BM40" s="220"/>
      <c r="BN40" s="220"/>
      <c r="BO40" s="229"/>
      <c r="BP40" s="229"/>
      <c r="BQ40" s="226">
        <v>34</v>
      </c>
      <c r="BR40" s="227"/>
      <c r="BS40" s="763"/>
      <c r="BT40" s="764"/>
      <c r="BU40" s="764"/>
      <c r="BV40" s="764"/>
      <c r="BW40" s="764"/>
      <c r="BX40" s="764"/>
      <c r="BY40" s="764"/>
      <c r="BZ40" s="764"/>
      <c r="CA40" s="764"/>
      <c r="CB40" s="764"/>
      <c r="CC40" s="764"/>
      <c r="CD40" s="764"/>
      <c r="CE40" s="764"/>
      <c r="CF40" s="764"/>
      <c r="CG40" s="765"/>
      <c r="CH40" s="756"/>
      <c r="CI40" s="757"/>
      <c r="CJ40" s="757"/>
      <c r="CK40" s="757"/>
      <c r="CL40" s="758"/>
      <c r="CM40" s="756"/>
      <c r="CN40" s="757"/>
      <c r="CO40" s="757"/>
      <c r="CP40" s="757"/>
      <c r="CQ40" s="758"/>
      <c r="CR40" s="756"/>
      <c r="CS40" s="757"/>
      <c r="CT40" s="757"/>
      <c r="CU40" s="757"/>
      <c r="CV40" s="758"/>
      <c r="CW40" s="756"/>
      <c r="CX40" s="757"/>
      <c r="CY40" s="757"/>
      <c r="CZ40" s="757"/>
      <c r="DA40" s="758"/>
      <c r="DB40" s="756"/>
      <c r="DC40" s="757"/>
      <c r="DD40" s="757"/>
      <c r="DE40" s="757"/>
      <c r="DF40" s="758"/>
      <c r="DG40" s="756"/>
      <c r="DH40" s="757"/>
      <c r="DI40" s="757"/>
      <c r="DJ40" s="757"/>
      <c r="DK40" s="758"/>
      <c r="DL40" s="756"/>
      <c r="DM40" s="757"/>
      <c r="DN40" s="757"/>
      <c r="DO40" s="757"/>
      <c r="DP40" s="758"/>
      <c r="DQ40" s="756"/>
      <c r="DR40" s="757"/>
      <c r="DS40" s="757"/>
      <c r="DT40" s="757"/>
      <c r="DU40" s="758"/>
      <c r="DV40" s="763"/>
      <c r="DW40" s="764"/>
      <c r="DX40" s="764"/>
      <c r="DY40" s="764"/>
      <c r="DZ40" s="794"/>
      <c r="EA40" s="218"/>
    </row>
    <row r="41" spans="1:131" ht="26.25" customHeight="1" x14ac:dyDescent="0.2">
      <c r="A41" s="226">
        <v>14</v>
      </c>
      <c r="B41" s="774"/>
      <c r="C41" s="775"/>
      <c r="D41" s="775"/>
      <c r="E41" s="775"/>
      <c r="F41" s="775"/>
      <c r="G41" s="775"/>
      <c r="H41" s="775"/>
      <c r="I41" s="775"/>
      <c r="J41" s="775"/>
      <c r="K41" s="775"/>
      <c r="L41" s="775"/>
      <c r="M41" s="775"/>
      <c r="N41" s="775"/>
      <c r="O41" s="775"/>
      <c r="P41" s="776"/>
      <c r="Q41" s="777"/>
      <c r="R41" s="778"/>
      <c r="S41" s="778"/>
      <c r="T41" s="778"/>
      <c r="U41" s="778"/>
      <c r="V41" s="778"/>
      <c r="W41" s="778"/>
      <c r="X41" s="778"/>
      <c r="Y41" s="778"/>
      <c r="Z41" s="778"/>
      <c r="AA41" s="778"/>
      <c r="AB41" s="778"/>
      <c r="AC41" s="778"/>
      <c r="AD41" s="778"/>
      <c r="AE41" s="779"/>
      <c r="AF41" s="780"/>
      <c r="AG41" s="781"/>
      <c r="AH41" s="781"/>
      <c r="AI41" s="781"/>
      <c r="AJ41" s="782"/>
      <c r="AK41" s="840"/>
      <c r="AL41" s="836"/>
      <c r="AM41" s="836"/>
      <c r="AN41" s="836"/>
      <c r="AO41" s="836"/>
      <c r="AP41" s="836"/>
      <c r="AQ41" s="836"/>
      <c r="AR41" s="836"/>
      <c r="AS41" s="836"/>
      <c r="AT41" s="836"/>
      <c r="AU41" s="836"/>
      <c r="AV41" s="836"/>
      <c r="AW41" s="836"/>
      <c r="AX41" s="836"/>
      <c r="AY41" s="836"/>
      <c r="AZ41" s="837"/>
      <c r="BA41" s="837"/>
      <c r="BB41" s="837"/>
      <c r="BC41" s="837"/>
      <c r="BD41" s="837"/>
      <c r="BE41" s="838"/>
      <c r="BF41" s="838"/>
      <c r="BG41" s="838"/>
      <c r="BH41" s="838"/>
      <c r="BI41" s="839"/>
      <c r="BJ41" s="220"/>
      <c r="BK41" s="220"/>
      <c r="BL41" s="220"/>
      <c r="BM41" s="220"/>
      <c r="BN41" s="220"/>
      <c r="BO41" s="229"/>
      <c r="BP41" s="229"/>
      <c r="BQ41" s="226">
        <v>35</v>
      </c>
      <c r="BR41" s="227"/>
      <c r="BS41" s="763"/>
      <c r="BT41" s="764"/>
      <c r="BU41" s="764"/>
      <c r="BV41" s="764"/>
      <c r="BW41" s="764"/>
      <c r="BX41" s="764"/>
      <c r="BY41" s="764"/>
      <c r="BZ41" s="764"/>
      <c r="CA41" s="764"/>
      <c r="CB41" s="764"/>
      <c r="CC41" s="764"/>
      <c r="CD41" s="764"/>
      <c r="CE41" s="764"/>
      <c r="CF41" s="764"/>
      <c r="CG41" s="765"/>
      <c r="CH41" s="756"/>
      <c r="CI41" s="757"/>
      <c r="CJ41" s="757"/>
      <c r="CK41" s="757"/>
      <c r="CL41" s="758"/>
      <c r="CM41" s="756"/>
      <c r="CN41" s="757"/>
      <c r="CO41" s="757"/>
      <c r="CP41" s="757"/>
      <c r="CQ41" s="758"/>
      <c r="CR41" s="756"/>
      <c r="CS41" s="757"/>
      <c r="CT41" s="757"/>
      <c r="CU41" s="757"/>
      <c r="CV41" s="758"/>
      <c r="CW41" s="756"/>
      <c r="CX41" s="757"/>
      <c r="CY41" s="757"/>
      <c r="CZ41" s="757"/>
      <c r="DA41" s="758"/>
      <c r="DB41" s="756"/>
      <c r="DC41" s="757"/>
      <c r="DD41" s="757"/>
      <c r="DE41" s="757"/>
      <c r="DF41" s="758"/>
      <c r="DG41" s="756"/>
      <c r="DH41" s="757"/>
      <c r="DI41" s="757"/>
      <c r="DJ41" s="757"/>
      <c r="DK41" s="758"/>
      <c r="DL41" s="756"/>
      <c r="DM41" s="757"/>
      <c r="DN41" s="757"/>
      <c r="DO41" s="757"/>
      <c r="DP41" s="758"/>
      <c r="DQ41" s="756"/>
      <c r="DR41" s="757"/>
      <c r="DS41" s="757"/>
      <c r="DT41" s="757"/>
      <c r="DU41" s="758"/>
      <c r="DV41" s="763"/>
      <c r="DW41" s="764"/>
      <c r="DX41" s="764"/>
      <c r="DY41" s="764"/>
      <c r="DZ41" s="794"/>
      <c r="EA41" s="218"/>
    </row>
    <row r="42" spans="1:131" ht="26.25" customHeight="1" x14ac:dyDescent="0.2">
      <c r="A42" s="226">
        <v>15</v>
      </c>
      <c r="B42" s="774"/>
      <c r="C42" s="775"/>
      <c r="D42" s="775"/>
      <c r="E42" s="775"/>
      <c r="F42" s="775"/>
      <c r="G42" s="775"/>
      <c r="H42" s="775"/>
      <c r="I42" s="775"/>
      <c r="J42" s="775"/>
      <c r="K42" s="775"/>
      <c r="L42" s="775"/>
      <c r="M42" s="775"/>
      <c r="N42" s="775"/>
      <c r="O42" s="775"/>
      <c r="P42" s="776"/>
      <c r="Q42" s="777"/>
      <c r="R42" s="778"/>
      <c r="S42" s="778"/>
      <c r="T42" s="778"/>
      <c r="U42" s="778"/>
      <c r="V42" s="778"/>
      <c r="W42" s="778"/>
      <c r="X42" s="778"/>
      <c r="Y42" s="778"/>
      <c r="Z42" s="778"/>
      <c r="AA42" s="778"/>
      <c r="AB42" s="778"/>
      <c r="AC42" s="778"/>
      <c r="AD42" s="778"/>
      <c r="AE42" s="779"/>
      <c r="AF42" s="780"/>
      <c r="AG42" s="781"/>
      <c r="AH42" s="781"/>
      <c r="AI42" s="781"/>
      <c r="AJ42" s="782"/>
      <c r="AK42" s="840"/>
      <c r="AL42" s="836"/>
      <c r="AM42" s="836"/>
      <c r="AN42" s="836"/>
      <c r="AO42" s="836"/>
      <c r="AP42" s="836"/>
      <c r="AQ42" s="836"/>
      <c r="AR42" s="836"/>
      <c r="AS42" s="836"/>
      <c r="AT42" s="836"/>
      <c r="AU42" s="836"/>
      <c r="AV42" s="836"/>
      <c r="AW42" s="836"/>
      <c r="AX42" s="836"/>
      <c r="AY42" s="836"/>
      <c r="AZ42" s="837"/>
      <c r="BA42" s="837"/>
      <c r="BB42" s="837"/>
      <c r="BC42" s="837"/>
      <c r="BD42" s="837"/>
      <c r="BE42" s="838"/>
      <c r="BF42" s="838"/>
      <c r="BG42" s="838"/>
      <c r="BH42" s="838"/>
      <c r="BI42" s="839"/>
      <c r="BJ42" s="220"/>
      <c r="BK42" s="220"/>
      <c r="BL42" s="220"/>
      <c r="BM42" s="220"/>
      <c r="BN42" s="220"/>
      <c r="BO42" s="229"/>
      <c r="BP42" s="229"/>
      <c r="BQ42" s="226">
        <v>36</v>
      </c>
      <c r="BR42" s="227"/>
      <c r="BS42" s="763"/>
      <c r="BT42" s="764"/>
      <c r="BU42" s="764"/>
      <c r="BV42" s="764"/>
      <c r="BW42" s="764"/>
      <c r="BX42" s="764"/>
      <c r="BY42" s="764"/>
      <c r="BZ42" s="764"/>
      <c r="CA42" s="764"/>
      <c r="CB42" s="764"/>
      <c r="CC42" s="764"/>
      <c r="CD42" s="764"/>
      <c r="CE42" s="764"/>
      <c r="CF42" s="764"/>
      <c r="CG42" s="765"/>
      <c r="CH42" s="756"/>
      <c r="CI42" s="757"/>
      <c r="CJ42" s="757"/>
      <c r="CK42" s="757"/>
      <c r="CL42" s="758"/>
      <c r="CM42" s="756"/>
      <c r="CN42" s="757"/>
      <c r="CO42" s="757"/>
      <c r="CP42" s="757"/>
      <c r="CQ42" s="758"/>
      <c r="CR42" s="756"/>
      <c r="CS42" s="757"/>
      <c r="CT42" s="757"/>
      <c r="CU42" s="757"/>
      <c r="CV42" s="758"/>
      <c r="CW42" s="756"/>
      <c r="CX42" s="757"/>
      <c r="CY42" s="757"/>
      <c r="CZ42" s="757"/>
      <c r="DA42" s="758"/>
      <c r="DB42" s="756"/>
      <c r="DC42" s="757"/>
      <c r="DD42" s="757"/>
      <c r="DE42" s="757"/>
      <c r="DF42" s="758"/>
      <c r="DG42" s="756"/>
      <c r="DH42" s="757"/>
      <c r="DI42" s="757"/>
      <c r="DJ42" s="757"/>
      <c r="DK42" s="758"/>
      <c r="DL42" s="756"/>
      <c r="DM42" s="757"/>
      <c r="DN42" s="757"/>
      <c r="DO42" s="757"/>
      <c r="DP42" s="758"/>
      <c r="DQ42" s="756"/>
      <c r="DR42" s="757"/>
      <c r="DS42" s="757"/>
      <c r="DT42" s="757"/>
      <c r="DU42" s="758"/>
      <c r="DV42" s="763"/>
      <c r="DW42" s="764"/>
      <c r="DX42" s="764"/>
      <c r="DY42" s="764"/>
      <c r="DZ42" s="794"/>
      <c r="EA42" s="218"/>
    </row>
    <row r="43" spans="1:131" ht="26.25" customHeight="1" x14ac:dyDescent="0.2">
      <c r="A43" s="226">
        <v>16</v>
      </c>
      <c r="B43" s="774"/>
      <c r="C43" s="775"/>
      <c r="D43" s="775"/>
      <c r="E43" s="775"/>
      <c r="F43" s="775"/>
      <c r="G43" s="775"/>
      <c r="H43" s="775"/>
      <c r="I43" s="775"/>
      <c r="J43" s="775"/>
      <c r="K43" s="775"/>
      <c r="L43" s="775"/>
      <c r="M43" s="775"/>
      <c r="N43" s="775"/>
      <c r="O43" s="775"/>
      <c r="P43" s="776"/>
      <c r="Q43" s="777"/>
      <c r="R43" s="778"/>
      <c r="S43" s="778"/>
      <c r="T43" s="778"/>
      <c r="U43" s="778"/>
      <c r="V43" s="778"/>
      <c r="W43" s="778"/>
      <c r="X43" s="778"/>
      <c r="Y43" s="778"/>
      <c r="Z43" s="778"/>
      <c r="AA43" s="778"/>
      <c r="AB43" s="778"/>
      <c r="AC43" s="778"/>
      <c r="AD43" s="778"/>
      <c r="AE43" s="779"/>
      <c r="AF43" s="780"/>
      <c r="AG43" s="781"/>
      <c r="AH43" s="781"/>
      <c r="AI43" s="781"/>
      <c r="AJ43" s="782"/>
      <c r="AK43" s="840"/>
      <c r="AL43" s="836"/>
      <c r="AM43" s="836"/>
      <c r="AN43" s="836"/>
      <c r="AO43" s="836"/>
      <c r="AP43" s="836"/>
      <c r="AQ43" s="836"/>
      <c r="AR43" s="836"/>
      <c r="AS43" s="836"/>
      <c r="AT43" s="836"/>
      <c r="AU43" s="836"/>
      <c r="AV43" s="836"/>
      <c r="AW43" s="836"/>
      <c r="AX43" s="836"/>
      <c r="AY43" s="836"/>
      <c r="AZ43" s="837"/>
      <c r="BA43" s="837"/>
      <c r="BB43" s="837"/>
      <c r="BC43" s="837"/>
      <c r="BD43" s="837"/>
      <c r="BE43" s="838"/>
      <c r="BF43" s="838"/>
      <c r="BG43" s="838"/>
      <c r="BH43" s="838"/>
      <c r="BI43" s="839"/>
      <c r="BJ43" s="220"/>
      <c r="BK43" s="220"/>
      <c r="BL43" s="220"/>
      <c r="BM43" s="220"/>
      <c r="BN43" s="220"/>
      <c r="BO43" s="229"/>
      <c r="BP43" s="229"/>
      <c r="BQ43" s="226">
        <v>37</v>
      </c>
      <c r="BR43" s="227"/>
      <c r="BS43" s="763"/>
      <c r="BT43" s="764"/>
      <c r="BU43" s="764"/>
      <c r="BV43" s="764"/>
      <c r="BW43" s="764"/>
      <c r="BX43" s="764"/>
      <c r="BY43" s="764"/>
      <c r="BZ43" s="764"/>
      <c r="CA43" s="764"/>
      <c r="CB43" s="764"/>
      <c r="CC43" s="764"/>
      <c r="CD43" s="764"/>
      <c r="CE43" s="764"/>
      <c r="CF43" s="764"/>
      <c r="CG43" s="765"/>
      <c r="CH43" s="756"/>
      <c r="CI43" s="757"/>
      <c r="CJ43" s="757"/>
      <c r="CK43" s="757"/>
      <c r="CL43" s="758"/>
      <c r="CM43" s="756"/>
      <c r="CN43" s="757"/>
      <c r="CO43" s="757"/>
      <c r="CP43" s="757"/>
      <c r="CQ43" s="758"/>
      <c r="CR43" s="756"/>
      <c r="CS43" s="757"/>
      <c r="CT43" s="757"/>
      <c r="CU43" s="757"/>
      <c r="CV43" s="758"/>
      <c r="CW43" s="756"/>
      <c r="CX43" s="757"/>
      <c r="CY43" s="757"/>
      <c r="CZ43" s="757"/>
      <c r="DA43" s="758"/>
      <c r="DB43" s="756"/>
      <c r="DC43" s="757"/>
      <c r="DD43" s="757"/>
      <c r="DE43" s="757"/>
      <c r="DF43" s="758"/>
      <c r="DG43" s="756"/>
      <c r="DH43" s="757"/>
      <c r="DI43" s="757"/>
      <c r="DJ43" s="757"/>
      <c r="DK43" s="758"/>
      <c r="DL43" s="756"/>
      <c r="DM43" s="757"/>
      <c r="DN43" s="757"/>
      <c r="DO43" s="757"/>
      <c r="DP43" s="758"/>
      <c r="DQ43" s="756"/>
      <c r="DR43" s="757"/>
      <c r="DS43" s="757"/>
      <c r="DT43" s="757"/>
      <c r="DU43" s="758"/>
      <c r="DV43" s="763"/>
      <c r="DW43" s="764"/>
      <c r="DX43" s="764"/>
      <c r="DY43" s="764"/>
      <c r="DZ43" s="794"/>
      <c r="EA43" s="218"/>
    </row>
    <row r="44" spans="1:131" ht="26.25" customHeight="1" x14ac:dyDescent="0.2">
      <c r="A44" s="226">
        <v>17</v>
      </c>
      <c r="B44" s="774"/>
      <c r="C44" s="775"/>
      <c r="D44" s="775"/>
      <c r="E44" s="775"/>
      <c r="F44" s="775"/>
      <c r="G44" s="775"/>
      <c r="H44" s="775"/>
      <c r="I44" s="775"/>
      <c r="J44" s="775"/>
      <c r="K44" s="775"/>
      <c r="L44" s="775"/>
      <c r="M44" s="775"/>
      <c r="N44" s="775"/>
      <c r="O44" s="775"/>
      <c r="P44" s="776"/>
      <c r="Q44" s="777"/>
      <c r="R44" s="778"/>
      <c r="S44" s="778"/>
      <c r="T44" s="778"/>
      <c r="U44" s="778"/>
      <c r="V44" s="778"/>
      <c r="W44" s="778"/>
      <c r="X44" s="778"/>
      <c r="Y44" s="778"/>
      <c r="Z44" s="778"/>
      <c r="AA44" s="778"/>
      <c r="AB44" s="778"/>
      <c r="AC44" s="778"/>
      <c r="AD44" s="778"/>
      <c r="AE44" s="779"/>
      <c r="AF44" s="780"/>
      <c r="AG44" s="781"/>
      <c r="AH44" s="781"/>
      <c r="AI44" s="781"/>
      <c r="AJ44" s="782"/>
      <c r="AK44" s="840"/>
      <c r="AL44" s="836"/>
      <c r="AM44" s="836"/>
      <c r="AN44" s="836"/>
      <c r="AO44" s="836"/>
      <c r="AP44" s="836"/>
      <c r="AQ44" s="836"/>
      <c r="AR44" s="836"/>
      <c r="AS44" s="836"/>
      <c r="AT44" s="836"/>
      <c r="AU44" s="836"/>
      <c r="AV44" s="836"/>
      <c r="AW44" s="836"/>
      <c r="AX44" s="836"/>
      <c r="AY44" s="836"/>
      <c r="AZ44" s="837"/>
      <c r="BA44" s="837"/>
      <c r="BB44" s="837"/>
      <c r="BC44" s="837"/>
      <c r="BD44" s="837"/>
      <c r="BE44" s="838"/>
      <c r="BF44" s="838"/>
      <c r="BG44" s="838"/>
      <c r="BH44" s="838"/>
      <c r="BI44" s="839"/>
      <c r="BJ44" s="220"/>
      <c r="BK44" s="220"/>
      <c r="BL44" s="220"/>
      <c r="BM44" s="220"/>
      <c r="BN44" s="220"/>
      <c r="BO44" s="229"/>
      <c r="BP44" s="229"/>
      <c r="BQ44" s="226">
        <v>38</v>
      </c>
      <c r="BR44" s="227"/>
      <c r="BS44" s="763"/>
      <c r="BT44" s="764"/>
      <c r="BU44" s="764"/>
      <c r="BV44" s="764"/>
      <c r="BW44" s="764"/>
      <c r="BX44" s="764"/>
      <c r="BY44" s="764"/>
      <c r="BZ44" s="764"/>
      <c r="CA44" s="764"/>
      <c r="CB44" s="764"/>
      <c r="CC44" s="764"/>
      <c r="CD44" s="764"/>
      <c r="CE44" s="764"/>
      <c r="CF44" s="764"/>
      <c r="CG44" s="765"/>
      <c r="CH44" s="756"/>
      <c r="CI44" s="757"/>
      <c r="CJ44" s="757"/>
      <c r="CK44" s="757"/>
      <c r="CL44" s="758"/>
      <c r="CM44" s="756"/>
      <c r="CN44" s="757"/>
      <c r="CO44" s="757"/>
      <c r="CP44" s="757"/>
      <c r="CQ44" s="758"/>
      <c r="CR44" s="756"/>
      <c r="CS44" s="757"/>
      <c r="CT44" s="757"/>
      <c r="CU44" s="757"/>
      <c r="CV44" s="758"/>
      <c r="CW44" s="756"/>
      <c r="CX44" s="757"/>
      <c r="CY44" s="757"/>
      <c r="CZ44" s="757"/>
      <c r="DA44" s="758"/>
      <c r="DB44" s="756"/>
      <c r="DC44" s="757"/>
      <c r="DD44" s="757"/>
      <c r="DE44" s="757"/>
      <c r="DF44" s="758"/>
      <c r="DG44" s="756"/>
      <c r="DH44" s="757"/>
      <c r="DI44" s="757"/>
      <c r="DJ44" s="757"/>
      <c r="DK44" s="758"/>
      <c r="DL44" s="756"/>
      <c r="DM44" s="757"/>
      <c r="DN44" s="757"/>
      <c r="DO44" s="757"/>
      <c r="DP44" s="758"/>
      <c r="DQ44" s="756"/>
      <c r="DR44" s="757"/>
      <c r="DS44" s="757"/>
      <c r="DT44" s="757"/>
      <c r="DU44" s="758"/>
      <c r="DV44" s="763"/>
      <c r="DW44" s="764"/>
      <c r="DX44" s="764"/>
      <c r="DY44" s="764"/>
      <c r="DZ44" s="794"/>
      <c r="EA44" s="218"/>
    </row>
    <row r="45" spans="1:131" ht="26.25" customHeight="1" x14ac:dyDescent="0.2">
      <c r="A45" s="226">
        <v>18</v>
      </c>
      <c r="B45" s="774"/>
      <c r="C45" s="775"/>
      <c r="D45" s="775"/>
      <c r="E45" s="775"/>
      <c r="F45" s="775"/>
      <c r="G45" s="775"/>
      <c r="H45" s="775"/>
      <c r="I45" s="775"/>
      <c r="J45" s="775"/>
      <c r="K45" s="775"/>
      <c r="L45" s="775"/>
      <c r="M45" s="775"/>
      <c r="N45" s="775"/>
      <c r="O45" s="775"/>
      <c r="P45" s="776"/>
      <c r="Q45" s="777"/>
      <c r="R45" s="778"/>
      <c r="S45" s="778"/>
      <c r="T45" s="778"/>
      <c r="U45" s="778"/>
      <c r="V45" s="778"/>
      <c r="W45" s="778"/>
      <c r="X45" s="778"/>
      <c r="Y45" s="778"/>
      <c r="Z45" s="778"/>
      <c r="AA45" s="778"/>
      <c r="AB45" s="778"/>
      <c r="AC45" s="778"/>
      <c r="AD45" s="778"/>
      <c r="AE45" s="779"/>
      <c r="AF45" s="780"/>
      <c r="AG45" s="781"/>
      <c r="AH45" s="781"/>
      <c r="AI45" s="781"/>
      <c r="AJ45" s="782"/>
      <c r="AK45" s="840"/>
      <c r="AL45" s="836"/>
      <c r="AM45" s="836"/>
      <c r="AN45" s="836"/>
      <c r="AO45" s="836"/>
      <c r="AP45" s="836"/>
      <c r="AQ45" s="836"/>
      <c r="AR45" s="836"/>
      <c r="AS45" s="836"/>
      <c r="AT45" s="836"/>
      <c r="AU45" s="836"/>
      <c r="AV45" s="836"/>
      <c r="AW45" s="836"/>
      <c r="AX45" s="836"/>
      <c r="AY45" s="836"/>
      <c r="AZ45" s="837"/>
      <c r="BA45" s="837"/>
      <c r="BB45" s="837"/>
      <c r="BC45" s="837"/>
      <c r="BD45" s="837"/>
      <c r="BE45" s="838"/>
      <c r="BF45" s="838"/>
      <c r="BG45" s="838"/>
      <c r="BH45" s="838"/>
      <c r="BI45" s="839"/>
      <c r="BJ45" s="220"/>
      <c r="BK45" s="220"/>
      <c r="BL45" s="220"/>
      <c r="BM45" s="220"/>
      <c r="BN45" s="220"/>
      <c r="BO45" s="229"/>
      <c r="BP45" s="229"/>
      <c r="BQ45" s="226">
        <v>39</v>
      </c>
      <c r="BR45" s="227"/>
      <c r="BS45" s="763"/>
      <c r="BT45" s="764"/>
      <c r="BU45" s="764"/>
      <c r="BV45" s="764"/>
      <c r="BW45" s="764"/>
      <c r="BX45" s="764"/>
      <c r="BY45" s="764"/>
      <c r="BZ45" s="764"/>
      <c r="CA45" s="764"/>
      <c r="CB45" s="764"/>
      <c r="CC45" s="764"/>
      <c r="CD45" s="764"/>
      <c r="CE45" s="764"/>
      <c r="CF45" s="764"/>
      <c r="CG45" s="765"/>
      <c r="CH45" s="756"/>
      <c r="CI45" s="757"/>
      <c r="CJ45" s="757"/>
      <c r="CK45" s="757"/>
      <c r="CL45" s="758"/>
      <c r="CM45" s="756"/>
      <c r="CN45" s="757"/>
      <c r="CO45" s="757"/>
      <c r="CP45" s="757"/>
      <c r="CQ45" s="758"/>
      <c r="CR45" s="756"/>
      <c r="CS45" s="757"/>
      <c r="CT45" s="757"/>
      <c r="CU45" s="757"/>
      <c r="CV45" s="758"/>
      <c r="CW45" s="756"/>
      <c r="CX45" s="757"/>
      <c r="CY45" s="757"/>
      <c r="CZ45" s="757"/>
      <c r="DA45" s="758"/>
      <c r="DB45" s="756"/>
      <c r="DC45" s="757"/>
      <c r="DD45" s="757"/>
      <c r="DE45" s="757"/>
      <c r="DF45" s="758"/>
      <c r="DG45" s="756"/>
      <c r="DH45" s="757"/>
      <c r="DI45" s="757"/>
      <c r="DJ45" s="757"/>
      <c r="DK45" s="758"/>
      <c r="DL45" s="756"/>
      <c r="DM45" s="757"/>
      <c r="DN45" s="757"/>
      <c r="DO45" s="757"/>
      <c r="DP45" s="758"/>
      <c r="DQ45" s="756"/>
      <c r="DR45" s="757"/>
      <c r="DS45" s="757"/>
      <c r="DT45" s="757"/>
      <c r="DU45" s="758"/>
      <c r="DV45" s="763"/>
      <c r="DW45" s="764"/>
      <c r="DX45" s="764"/>
      <c r="DY45" s="764"/>
      <c r="DZ45" s="794"/>
      <c r="EA45" s="218"/>
    </row>
    <row r="46" spans="1:131" ht="26.25" customHeight="1" x14ac:dyDescent="0.2">
      <c r="A46" s="226">
        <v>19</v>
      </c>
      <c r="B46" s="774"/>
      <c r="C46" s="775"/>
      <c r="D46" s="775"/>
      <c r="E46" s="775"/>
      <c r="F46" s="775"/>
      <c r="G46" s="775"/>
      <c r="H46" s="775"/>
      <c r="I46" s="775"/>
      <c r="J46" s="775"/>
      <c r="K46" s="775"/>
      <c r="L46" s="775"/>
      <c r="M46" s="775"/>
      <c r="N46" s="775"/>
      <c r="O46" s="775"/>
      <c r="P46" s="776"/>
      <c r="Q46" s="777"/>
      <c r="R46" s="778"/>
      <c r="S46" s="778"/>
      <c r="T46" s="778"/>
      <c r="U46" s="778"/>
      <c r="V46" s="778"/>
      <c r="W46" s="778"/>
      <c r="X46" s="778"/>
      <c r="Y46" s="778"/>
      <c r="Z46" s="778"/>
      <c r="AA46" s="778"/>
      <c r="AB46" s="778"/>
      <c r="AC46" s="778"/>
      <c r="AD46" s="778"/>
      <c r="AE46" s="779"/>
      <c r="AF46" s="780"/>
      <c r="AG46" s="781"/>
      <c r="AH46" s="781"/>
      <c r="AI46" s="781"/>
      <c r="AJ46" s="782"/>
      <c r="AK46" s="840"/>
      <c r="AL46" s="836"/>
      <c r="AM46" s="836"/>
      <c r="AN46" s="836"/>
      <c r="AO46" s="836"/>
      <c r="AP46" s="836"/>
      <c r="AQ46" s="836"/>
      <c r="AR46" s="836"/>
      <c r="AS46" s="836"/>
      <c r="AT46" s="836"/>
      <c r="AU46" s="836"/>
      <c r="AV46" s="836"/>
      <c r="AW46" s="836"/>
      <c r="AX46" s="836"/>
      <c r="AY46" s="836"/>
      <c r="AZ46" s="837"/>
      <c r="BA46" s="837"/>
      <c r="BB46" s="837"/>
      <c r="BC46" s="837"/>
      <c r="BD46" s="837"/>
      <c r="BE46" s="838"/>
      <c r="BF46" s="838"/>
      <c r="BG46" s="838"/>
      <c r="BH46" s="838"/>
      <c r="BI46" s="839"/>
      <c r="BJ46" s="220"/>
      <c r="BK46" s="220"/>
      <c r="BL46" s="220"/>
      <c r="BM46" s="220"/>
      <c r="BN46" s="220"/>
      <c r="BO46" s="229"/>
      <c r="BP46" s="229"/>
      <c r="BQ46" s="226">
        <v>40</v>
      </c>
      <c r="BR46" s="227"/>
      <c r="BS46" s="763"/>
      <c r="BT46" s="764"/>
      <c r="BU46" s="764"/>
      <c r="BV46" s="764"/>
      <c r="BW46" s="764"/>
      <c r="BX46" s="764"/>
      <c r="BY46" s="764"/>
      <c r="BZ46" s="764"/>
      <c r="CA46" s="764"/>
      <c r="CB46" s="764"/>
      <c r="CC46" s="764"/>
      <c r="CD46" s="764"/>
      <c r="CE46" s="764"/>
      <c r="CF46" s="764"/>
      <c r="CG46" s="765"/>
      <c r="CH46" s="756"/>
      <c r="CI46" s="757"/>
      <c r="CJ46" s="757"/>
      <c r="CK46" s="757"/>
      <c r="CL46" s="758"/>
      <c r="CM46" s="756"/>
      <c r="CN46" s="757"/>
      <c r="CO46" s="757"/>
      <c r="CP46" s="757"/>
      <c r="CQ46" s="758"/>
      <c r="CR46" s="756"/>
      <c r="CS46" s="757"/>
      <c r="CT46" s="757"/>
      <c r="CU46" s="757"/>
      <c r="CV46" s="758"/>
      <c r="CW46" s="756"/>
      <c r="CX46" s="757"/>
      <c r="CY46" s="757"/>
      <c r="CZ46" s="757"/>
      <c r="DA46" s="758"/>
      <c r="DB46" s="756"/>
      <c r="DC46" s="757"/>
      <c r="DD46" s="757"/>
      <c r="DE46" s="757"/>
      <c r="DF46" s="758"/>
      <c r="DG46" s="756"/>
      <c r="DH46" s="757"/>
      <c r="DI46" s="757"/>
      <c r="DJ46" s="757"/>
      <c r="DK46" s="758"/>
      <c r="DL46" s="756"/>
      <c r="DM46" s="757"/>
      <c r="DN46" s="757"/>
      <c r="DO46" s="757"/>
      <c r="DP46" s="758"/>
      <c r="DQ46" s="756"/>
      <c r="DR46" s="757"/>
      <c r="DS46" s="757"/>
      <c r="DT46" s="757"/>
      <c r="DU46" s="758"/>
      <c r="DV46" s="763"/>
      <c r="DW46" s="764"/>
      <c r="DX46" s="764"/>
      <c r="DY46" s="764"/>
      <c r="DZ46" s="794"/>
      <c r="EA46" s="218"/>
    </row>
    <row r="47" spans="1:131" ht="26.25" customHeight="1" x14ac:dyDescent="0.2">
      <c r="A47" s="226">
        <v>20</v>
      </c>
      <c r="B47" s="774"/>
      <c r="C47" s="775"/>
      <c r="D47" s="775"/>
      <c r="E47" s="775"/>
      <c r="F47" s="775"/>
      <c r="G47" s="775"/>
      <c r="H47" s="775"/>
      <c r="I47" s="775"/>
      <c r="J47" s="775"/>
      <c r="K47" s="775"/>
      <c r="L47" s="775"/>
      <c r="M47" s="775"/>
      <c r="N47" s="775"/>
      <c r="O47" s="775"/>
      <c r="P47" s="776"/>
      <c r="Q47" s="777"/>
      <c r="R47" s="778"/>
      <c r="S47" s="778"/>
      <c r="T47" s="778"/>
      <c r="U47" s="778"/>
      <c r="V47" s="778"/>
      <c r="W47" s="778"/>
      <c r="X47" s="778"/>
      <c r="Y47" s="778"/>
      <c r="Z47" s="778"/>
      <c r="AA47" s="778"/>
      <c r="AB47" s="778"/>
      <c r="AC47" s="778"/>
      <c r="AD47" s="778"/>
      <c r="AE47" s="779"/>
      <c r="AF47" s="780"/>
      <c r="AG47" s="781"/>
      <c r="AH47" s="781"/>
      <c r="AI47" s="781"/>
      <c r="AJ47" s="782"/>
      <c r="AK47" s="840"/>
      <c r="AL47" s="836"/>
      <c r="AM47" s="836"/>
      <c r="AN47" s="836"/>
      <c r="AO47" s="836"/>
      <c r="AP47" s="836"/>
      <c r="AQ47" s="836"/>
      <c r="AR47" s="836"/>
      <c r="AS47" s="836"/>
      <c r="AT47" s="836"/>
      <c r="AU47" s="836"/>
      <c r="AV47" s="836"/>
      <c r="AW47" s="836"/>
      <c r="AX47" s="836"/>
      <c r="AY47" s="836"/>
      <c r="AZ47" s="837"/>
      <c r="BA47" s="837"/>
      <c r="BB47" s="837"/>
      <c r="BC47" s="837"/>
      <c r="BD47" s="837"/>
      <c r="BE47" s="838"/>
      <c r="BF47" s="838"/>
      <c r="BG47" s="838"/>
      <c r="BH47" s="838"/>
      <c r="BI47" s="839"/>
      <c r="BJ47" s="220"/>
      <c r="BK47" s="220"/>
      <c r="BL47" s="220"/>
      <c r="BM47" s="220"/>
      <c r="BN47" s="220"/>
      <c r="BO47" s="229"/>
      <c r="BP47" s="229"/>
      <c r="BQ47" s="226">
        <v>41</v>
      </c>
      <c r="BR47" s="227"/>
      <c r="BS47" s="763"/>
      <c r="BT47" s="764"/>
      <c r="BU47" s="764"/>
      <c r="BV47" s="764"/>
      <c r="BW47" s="764"/>
      <c r="BX47" s="764"/>
      <c r="BY47" s="764"/>
      <c r="BZ47" s="764"/>
      <c r="CA47" s="764"/>
      <c r="CB47" s="764"/>
      <c r="CC47" s="764"/>
      <c r="CD47" s="764"/>
      <c r="CE47" s="764"/>
      <c r="CF47" s="764"/>
      <c r="CG47" s="765"/>
      <c r="CH47" s="756"/>
      <c r="CI47" s="757"/>
      <c r="CJ47" s="757"/>
      <c r="CK47" s="757"/>
      <c r="CL47" s="758"/>
      <c r="CM47" s="756"/>
      <c r="CN47" s="757"/>
      <c r="CO47" s="757"/>
      <c r="CP47" s="757"/>
      <c r="CQ47" s="758"/>
      <c r="CR47" s="756"/>
      <c r="CS47" s="757"/>
      <c r="CT47" s="757"/>
      <c r="CU47" s="757"/>
      <c r="CV47" s="758"/>
      <c r="CW47" s="756"/>
      <c r="CX47" s="757"/>
      <c r="CY47" s="757"/>
      <c r="CZ47" s="757"/>
      <c r="DA47" s="758"/>
      <c r="DB47" s="756"/>
      <c r="DC47" s="757"/>
      <c r="DD47" s="757"/>
      <c r="DE47" s="757"/>
      <c r="DF47" s="758"/>
      <c r="DG47" s="756"/>
      <c r="DH47" s="757"/>
      <c r="DI47" s="757"/>
      <c r="DJ47" s="757"/>
      <c r="DK47" s="758"/>
      <c r="DL47" s="756"/>
      <c r="DM47" s="757"/>
      <c r="DN47" s="757"/>
      <c r="DO47" s="757"/>
      <c r="DP47" s="758"/>
      <c r="DQ47" s="756"/>
      <c r="DR47" s="757"/>
      <c r="DS47" s="757"/>
      <c r="DT47" s="757"/>
      <c r="DU47" s="758"/>
      <c r="DV47" s="763"/>
      <c r="DW47" s="764"/>
      <c r="DX47" s="764"/>
      <c r="DY47" s="764"/>
      <c r="DZ47" s="794"/>
      <c r="EA47" s="218"/>
    </row>
    <row r="48" spans="1:131" ht="26.25" customHeight="1" x14ac:dyDescent="0.2">
      <c r="A48" s="226">
        <v>21</v>
      </c>
      <c r="B48" s="774"/>
      <c r="C48" s="775"/>
      <c r="D48" s="775"/>
      <c r="E48" s="775"/>
      <c r="F48" s="775"/>
      <c r="G48" s="775"/>
      <c r="H48" s="775"/>
      <c r="I48" s="775"/>
      <c r="J48" s="775"/>
      <c r="K48" s="775"/>
      <c r="L48" s="775"/>
      <c r="M48" s="775"/>
      <c r="N48" s="775"/>
      <c r="O48" s="775"/>
      <c r="P48" s="776"/>
      <c r="Q48" s="777"/>
      <c r="R48" s="778"/>
      <c r="S48" s="778"/>
      <c r="T48" s="778"/>
      <c r="U48" s="778"/>
      <c r="V48" s="778"/>
      <c r="W48" s="778"/>
      <c r="X48" s="778"/>
      <c r="Y48" s="778"/>
      <c r="Z48" s="778"/>
      <c r="AA48" s="778"/>
      <c r="AB48" s="778"/>
      <c r="AC48" s="778"/>
      <c r="AD48" s="778"/>
      <c r="AE48" s="779"/>
      <c r="AF48" s="780"/>
      <c r="AG48" s="781"/>
      <c r="AH48" s="781"/>
      <c r="AI48" s="781"/>
      <c r="AJ48" s="782"/>
      <c r="AK48" s="840"/>
      <c r="AL48" s="836"/>
      <c r="AM48" s="836"/>
      <c r="AN48" s="836"/>
      <c r="AO48" s="836"/>
      <c r="AP48" s="836"/>
      <c r="AQ48" s="836"/>
      <c r="AR48" s="836"/>
      <c r="AS48" s="836"/>
      <c r="AT48" s="836"/>
      <c r="AU48" s="836"/>
      <c r="AV48" s="836"/>
      <c r="AW48" s="836"/>
      <c r="AX48" s="836"/>
      <c r="AY48" s="836"/>
      <c r="AZ48" s="837"/>
      <c r="BA48" s="837"/>
      <c r="BB48" s="837"/>
      <c r="BC48" s="837"/>
      <c r="BD48" s="837"/>
      <c r="BE48" s="838"/>
      <c r="BF48" s="838"/>
      <c r="BG48" s="838"/>
      <c r="BH48" s="838"/>
      <c r="BI48" s="839"/>
      <c r="BJ48" s="220"/>
      <c r="BK48" s="220"/>
      <c r="BL48" s="220"/>
      <c r="BM48" s="220"/>
      <c r="BN48" s="220"/>
      <c r="BO48" s="229"/>
      <c r="BP48" s="229"/>
      <c r="BQ48" s="226">
        <v>42</v>
      </c>
      <c r="BR48" s="227"/>
      <c r="BS48" s="763"/>
      <c r="BT48" s="764"/>
      <c r="BU48" s="764"/>
      <c r="BV48" s="764"/>
      <c r="BW48" s="764"/>
      <c r="BX48" s="764"/>
      <c r="BY48" s="764"/>
      <c r="BZ48" s="764"/>
      <c r="CA48" s="764"/>
      <c r="CB48" s="764"/>
      <c r="CC48" s="764"/>
      <c r="CD48" s="764"/>
      <c r="CE48" s="764"/>
      <c r="CF48" s="764"/>
      <c r="CG48" s="765"/>
      <c r="CH48" s="756"/>
      <c r="CI48" s="757"/>
      <c r="CJ48" s="757"/>
      <c r="CK48" s="757"/>
      <c r="CL48" s="758"/>
      <c r="CM48" s="756"/>
      <c r="CN48" s="757"/>
      <c r="CO48" s="757"/>
      <c r="CP48" s="757"/>
      <c r="CQ48" s="758"/>
      <c r="CR48" s="756"/>
      <c r="CS48" s="757"/>
      <c r="CT48" s="757"/>
      <c r="CU48" s="757"/>
      <c r="CV48" s="758"/>
      <c r="CW48" s="756"/>
      <c r="CX48" s="757"/>
      <c r="CY48" s="757"/>
      <c r="CZ48" s="757"/>
      <c r="DA48" s="758"/>
      <c r="DB48" s="756"/>
      <c r="DC48" s="757"/>
      <c r="DD48" s="757"/>
      <c r="DE48" s="757"/>
      <c r="DF48" s="758"/>
      <c r="DG48" s="756"/>
      <c r="DH48" s="757"/>
      <c r="DI48" s="757"/>
      <c r="DJ48" s="757"/>
      <c r="DK48" s="758"/>
      <c r="DL48" s="756"/>
      <c r="DM48" s="757"/>
      <c r="DN48" s="757"/>
      <c r="DO48" s="757"/>
      <c r="DP48" s="758"/>
      <c r="DQ48" s="756"/>
      <c r="DR48" s="757"/>
      <c r="DS48" s="757"/>
      <c r="DT48" s="757"/>
      <c r="DU48" s="758"/>
      <c r="DV48" s="763"/>
      <c r="DW48" s="764"/>
      <c r="DX48" s="764"/>
      <c r="DY48" s="764"/>
      <c r="DZ48" s="794"/>
      <c r="EA48" s="218"/>
    </row>
    <row r="49" spans="1:131" ht="26.25" customHeight="1" x14ac:dyDescent="0.2">
      <c r="A49" s="226">
        <v>22</v>
      </c>
      <c r="B49" s="774"/>
      <c r="C49" s="775"/>
      <c r="D49" s="775"/>
      <c r="E49" s="775"/>
      <c r="F49" s="775"/>
      <c r="G49" s="775"/>
      <c r="H49" s="775"/>
      <c r="I49" s="775"/>
      <c r="J49" s="775"/>
      <c r="K49" s="775"/>
      <c r="L49" s="775"/>
      <c r="M49" s="775"/>
      <c r="N49" s="775"/>
      <c r="O49" s="775"/>
      <c r="P49" s="776"/>
      <c r="Q49" s="777"/>
      <c r="R49" s="778"/>
      <c r="S49" s="778"/>
      <c r="T49" s="778"/>
      <c r="U49" s="778"/>
      <c r="V49" s="778"/>
      <c r="W49" s="778"/>
      <c r="X49" s="778"/>
      <c r="Y49" s="778"/>
      <c r="Z49" s="778"/>
      <c r="AA49" s="778"/>
      <c r="AB49" s="778"/>
      <c r="AC49" s="778"/>
      <c r="AD49" s="778"/>
      <c r="AE49" s="779"/>
      <c r="AF49" s="780"/>
      <c r="AG49" s="781"/>
      <c r="AH49" s="781"/>
      <c r="AI49" s="781"/>
      <c r="AJ49" s="782"/>
      <c r="AK49" s="840"/>
      <c r="AL49" s="836"/>
      <c r="AM49" s="836"/>
      <c r="AN49" s="836"/>
      <c r="AO49" s="836"/>
      <c r="AP49" s="836"/>
      <c r="AQ49" s="836"/>
      <c r="AR49" s="836"/>
      <c r="AS49" s="836"/>
      <c r="AT49" s="836"/>
      <c r="AU49" s="836"/>
      <c r="AV49" s="836"/>
      <c r="AW49" s="836"/>
      <c r="AX49" s="836"/>
      <c r="AY49" s="836"/>
      <c r="AZ49" s="837"/>
      <c r="BA49" s="837"/>
      <c r="BB49" s="837"/>
      <c r="BC49" s="837"/>
      <c r="BD49" s="837"/>
      <c r="BE49" s="838"/>
      <c r="BF49" s="838"/>
      <c r="BG49" s="838"/>
      <c r="BH49" s="838"/>
      <c r="BI49" s="839"/>
      <c r="BJ49" s="220"/>
      <c r="BK49" s="220"/>
      <c r="BL49" s="220"/>
      <c r="BM49" s="220"/>
      <c r="BN49" s="220"/>
      <c r="BO49" s="229"/>
      <c r="BP49" s="229"/>
      <c r="BQ49" s="226">
        <v>43</v>
      </c>
      <c r="BR49" s="227"/>
      <c r="BS49" s="763"/>
      <c r="BT49" s="764"/>
      <c r="BU49" s="764"/>
      <c r="BV49" s="764"/>
      <c r="BW49" s="764"/>
      <c r="BX49" s="764"/>
      <c r="BY49" s="764"/>
      <c r="BZ49" s="764"/>
      <c r="CA49" s="764"/>
      <c r="CB49" s="764"/>
      <c r="CC49" s="764"/>
      <c r="CD49" s="764"/>
      <c r="CE49" s="764"/>
      <c r="CF49" s="764"/>
      <c r="CG49" s="765"/>
      <c r="CH49" s="756"/>
      <c r="CI49" s="757"/>
      <c r="CJ49" s="757"/>
      <c r="CK49" s="757"/>
      <c r="CL49" s="758"/>
      <c r="CM49" s="756"/>
      <c r="CN49" s="757"/>
      <c r="CO49" s="757"/>
      <c r="CP49" s="757"/>
      <c r="CQ49" s="758"/>
      <c r="CR49" s="756"/>
      <c r="CS49" s="757"/>
      <c r="CT49" s="757"/>
      <c r="CU49" s="757"/>
      <c r="CV49" s="758"/>
      <c r="CW49" s="756"/>
      <c r="CX49" s="757"/>
      <c r="CY49" s="757"/>
      <c r="CZ49" s="757"/>
      <c r="DA49" s="758"/>
      <c r="DB49" s="756"/>
      <c r="DC49" s="757"/>
      <c r="DD49" s="757"/>
      <c r="DE49" s="757"/>
      <c r="DF49" s="758"/>
      <c r="DG49" s="756"/>
      <c r="DH49" s="757"/>
      <c r="DI49" s="757"/>
      <c r="DJ49" s="757"/>
      <c r="DK49" s="758"/>
      <c r="DL49" s="756"/>
      <c r="DM49" s="757"/>
      <c r="DN49" s="757"/>
      <c r="DO49" s="757"/>
      <c r="DP49" s="758"/>
      <c r="DQ49" s="756"/>
      <c r="DR49" s="757"/>
      <c r="DS49" s="757"/>
      <c r="DT49" s="757"/>
      <c r="DU49" s="758"/>
      <c r="DV49" s="763"/>
      <c r="DW49" s="764"/>
      <c r="DX49" s="764"/>
      <c r="DY49" s="764"/>
      <c r="DZ49" s="794"/>
      <c r="EA49" s="218"/>
    </row>
    <row r="50" spans="1:131" ht="26.25" customHeight="1" x14ac:dyDescent="0.2">
      <c r="A50" s="226">
        <v>23</v>
      </c>
      <c r="B50" s="774"/>
      <c r="C50" s="775"/>
      <c r="D50" s="775"/>
      <c r="E50" s="775"/>
      <c r="F50" s="775"/>
      <c r="G50" s="775"/>
      <c r="H50" s="775"/>
      <c r="I50" s="775"/>
      <c r="J50" s="775"/>
      <c r="K50" s="775"/>
      <c r="L50" s="775"/>
      <c r="M50" s="775"/>
      <c r="N50" s="775"/>
      <c r="O50" s="775"/>
      <c r="P50" s="776"/>
      <c r="Q50" s="841"/>
      <c r="R50" s="842"/>
      <c r="S50" s="842"/>
      <c r="T50" s="842"/>
      <c r="U50" s="842"/>
      <c r="V50" s="842"/>
      <c r="W50" s="842"/>
      <c r="X50" s="842"/>
      <c r="Y50" s="842"/>
      <c r="Z50" s="842"/>
      <c r="AA50" s="842"/>
      <c r="AB50" s="842"/>
      <c r="AC50" s="842"/>
      <c r="AD50" s="842"/>
      <c r="AE50" s="843"/>
      <c r="AF50" s="780"/>
      <c r="AG50" s="781"/>
      <c r="AH50" s="781"/>
      <c r="AI50" s="781"/>
      <c r="AJ50" s="782"/>
      <c r="AK50" s="845"/>
      <c r="AL50" s="842"/>
      <c r="AM50" s="842"/>
      <c r="AN50" s="842"/>
      <c r="AO50" s="842"/>
      <c r="AP50" s="842"/>
      <c r="AQ50" s="842"/>
      <c r="AR50" s="842"/>
      <c r="AS50" s="842"/>
      <c r="AT50" s="842"/>
      <c r="AU50" s="842"/>
      <c r="AV50" s="842"/>
      <c r="AW50" s="842"/>
      <c r="AX50" s="842"/>
      <c r="AY50" s="842"/>
      <c r="AZ50" s="844"/>
      <c r="BA50" s="844"/>
      <c r="BB50" s="844"/>
      <c r="BC50" s="844"/>
      <c r="BD50" s="844"/>
      <c r="BE50" s="838"/>
      <c r="BF50" s="838"/>
      <c r="BG50" s="838"/>
      <c r="BH50" s="838"/>
      <c r="BI50" s="839"/>
      <c r="BJ50" s="220"/>
      <c r="BK50" s="220"/>
      <c r="BL50" s="220"/>
      <c r="BM50" s="220"/>
      <c r="BN50" s="220"/>
      <c r="BO50" s="229"/>
      <c r="BP50" s="229"/>
      <c r="BQ50" s="226">
        <v>44</v>
      </c>
      <c r="BR50" s="227"/>
      <c r="BS50" s="763"/>
      <c r="BT50" s="764"/>
      <c r="BU50" s="764"/>
      <c r="BV50" s="764"/>
      <c r="BW50" s="764"/>
      <c r="BX50" s="764"/>
      <c r="BY50" s="764"/>
      <c r="BZ50" s="764"/>
      <c r="CA50" s="764"/>
      <c r="CB50" s="764"/>
      <c r="CC50" s="764"/>
      <c r="CD50" s="764"/>
      <c r="CE50" s="764"/>
      <c r="CF50" s="764"/>
      <c r="CG50" s="765"/>
      <c r="CH50" s="756"/>
      <c r="CI50" s="757"/>
      <c r="CJ50" s="757"/>
      <c r="CK50" s="757"/>
      <c r="CL50" s="758"/>
      <c r="CM50" s="756"/>
      <c r="CN50" s="757"/>
      <c r="CO50" s="757"/>
      <c r="CP50" s="757"/>
      <c r="CQ50" s="758"/>
      <c r="CR50" s="756"/>
      <c r="CS50" s="757"/>
      <c r="CT50" s="757"/>
      <c r="CU50" s="757"/>
      <c r="CV50" s="758"/>
      <c r="CW50" s="756"/>
      <c r="CX50" s="757"/>
      <c r="CY50" s="757"/>
      <c r="CZ50" s="757"/>
      <c r="DA50" s="758"/>
      <c r="DB50" s="756"/>
      <c r="DC50" s="757"/>
      <c r="DD50" s="757"/>
      <c r="DE50" s="757"/>
      <c r="DF50" s="758"/>
      <c r="DG50" s="756"/>
      <c r="DH50" s="757"/>
      <c r="DI50" s="757"/>
      <c r="DJ50" s="757"/>
      <c r="DK50" s="758"/>
      <c r="DL50" s="756"/>
      <c r="DM50" s="757"/>
      <c r="DN50" s="757"/>
      <c r="DO50" s="757"/>
      <c r="DP50" s="758"/>
      <c r="DQ50" s="756"/>
      <c r="DR50" s="757"/>
      <c r="DS50" s="757"/>
      <c r="DT50" s="757"/>
      <c r="DU50" s="758"/>
      <c r="DV50" s="763"/>
      <c r="DW50" s="764"/>
      <c r="DX50" s="764"/>
      <c r="DY50" s="764"/>
      <c r="DZ50" s="794"/>
      <c r="EA50" s="218"/>
    </row>
    <row r="51" spans="1:131" ht="26.25" customHeight="1" x14ac:dyDescent="0.2">
      <c r="A51" s="226">
        <v>24</v>
      </c>
      <c r="B51" s="774"/>
      <c r="C51" s="775"/>
      <c r="D51" s="775"/>
      <c r="E51" s="775"/>
      <c r="F51" s="775"/>
      <c r="G51" s="775"/>
      <c r="H51" s="775"/>
      <c r="I51" s="775"/>
      <c r="J51" s="775"/>
      <c r="K51" s="775"/>
      <c r="L51" s="775"/>
      <c r="M51" s="775"/>
      <c r="N51" s="775"/>
      <c r="O51" s="775"/>
      <c r="P51" s="776"/>
      <c r="Q51" s="841"/>
      <c r="R51" s="842"/>
      <c r="S51" s="842"/>
      <c r="T51" s="842"/>
      <c r="U51" s="842"/>
      <c r="V51" s="842"/>
      <c r="W51" s="842"/>
      <c r="X51" s="842"/>
      <c r="Y51" s="842"/>
      <c r="Z51" s="842"/>
      <c r="AA51" s="842"/>
      <c r="AB51" s="842"/>
      <c r="AC51" s="842"/>
      <c r="AD51" s="842"/>
      <c r="AE51" s="843"/>
      <c r="AF51" s="780"/>
      <c r="AG51" s="781"/>
      <c r="AH51" s="781"/>
      <c r="AI51" s="781"/>
      <c r="AJ51" s="782"/>
      <c r="AK51" s="845"/>
      <c r="AL51" s="842"/>
      <c r="AM51" s="842"/>
      <c r="AN51" s="842"/>
      <c r="AO51" s="842"/>
      <c r="AP51" s="842"/>
      <c r="AQ51" s="842"/>
      <c r="AR51" s="842"/>
      <c r="AS51" s="842"/>
      <c r="AT51" s="842"/>
      <c r="AU51" s="842"/>
      <c r="AV51" s="842"/>
      <c r="AW51" s="842"/>
      <c r="AX51" s="842"/>
      <c r="AY51" s="842"/>
      <c r="AZ51" s="844"/>
      <c r="BA51" s="844"/>
      <c r="BB51" s="844"/>
      <c r="BC51" s="844"/>
      <c r="BD51" s="844"/>
      <c r="BE51" s="838"/>
      <c r="BF51" s="838"/>
      <c r="BG51" s="838"/>
      <c r="BH51" s="838"/>
      <c r="BI51" s="839"/>
      <c r="BJ51" s="220"/>
      <c r="BK51" s="220"/>
      <c r="BL51" s="220"/>
      <c r="BM51" s="220"/>
      <c r="BN51" s="220"/>
      <c r="BO51" s="229"/>
      <c r="BP51" s="229"/>
      <c r="BQ51" s="226">
        <v>45</v>
      </c>
      <c r="BR51" s="227"/>
      <c r="BS51" s="763"/>
      <c r="BT51" s="764"/>
      <c r="BU51" s="764"/>
      <c r="BV51" s="764"/>
      <c r="BW51" s="764"/>
      <c r="BX51" s="764"/>
      <c r="BY51" s="764"/>
      <c r="BZ51" s="764"/>
      <c r="CA51" s="764"/>
      <c r="CB51" s="764"/>
      <c r="CC51" s="764"/>
      <c r="CD51" s="764"/>
      <c r="CE51" s="764"/>
      <c r="CF51" s="764"/>
      <c r="CG51" s="765"/>
      <c r="CH51" s="756"/>
      <c r="CI51" s="757"/>
      <c r="CJ51" s="757"/>
      <c r="CK51" s="757"/>
      <c r="CL51" s="758"/>
      <c r="CM51" s="756"/>
      <c r="CN51" s="757"/>
      <c r="CO51" s="757"/>
      <c r="CP51" s="757"/>
      <c r="CQ51" s="758"/>
      <c r="CR51" s="756"/>
      <c r="CS51" s="757"/>
      <c r="CT51" s="757"/>
      <c r="CU51" s="757"/>
      <c r="CV51" s="758"/>
      <c r="CW51" s="756"/>
      <c r="CX51" s="757"/>
      <c r="CY51" s="757"/>
      <c r="CZ51" s="757"/>
      <c r="DA51" s="758"/>
      <c r="DB51" s="756"/>
      <c r="DC51" s="757"/>
      <c r="DD51" s="757"/>
      <c r="DE51" s="757"/>
      <c r="DF51" s="758"/>
      <c r="DG51" s="756"/>
      <c r="DH51" s="757"/>
      <c r="DI51" s="757"/>
      <c r="DJ51" s="757"/>
      <c r="DK51" s="758"/>
      <c r="DL51" s="756"/>
      <c r="DM51" s="757"/>
      <c r="DN51" s="757"/>
      <c r="DO51" s="757"/>
      <c r="DP51" s="758"/>
      <c r="DQ51" s="756"/>
      <c r="DR51" s="757"/>
      <c r="DS51" s="757"/>
      <c r="DT51" s="757"/>
      <c r="DU51" s="758"/>
      <c r="DV51" s="763"/>
      <c r="DW51" s="764"/>
      <c r="DX51" s="764"/>
      <c r="DY51" s="764"/>
      <c r="DZ51" s="794"/>
      <c r="EA51" s="218"/>
    </row>
    <row r="52" spans="1:131" ht="26.25" customHeight="1" x14ac:dyDescent="0.2">
      <c r="A52" s="226">
        <v>25</v>
      </c>
      <c r="B52" s="774"/>
      <c r="C52" s="775"/>
      <c r="D52" s="775"/>
      <c r="E52" s="775"/>
      <c r="F52" s="775"/>
      <c r="G52" s="775"/>
      <c r="H52" s="775"/>
      <c r="I52" s="775"/>
      <c r="J52" s="775"/>
      <c r="K52" s="775"/>
      <c r="L52" s="775"/>
      <c r="M52" s="775"/>
      <c r="N52" s="775"/>
      <c r="O52" s="775"/>
      <c r="P52" s="776"/>
      <c r="Q52" s="841"/>
      <c r="R52" s="842"/>
      <c r="S52" s="842"/>
      <c r="T52" s="842"/>
      <c r="U52" s="842"/>
      <c r="V52" s="842"/>
      <c r="W52" s="842"/>
      <c r="X52" s="842"/>
      <c r="Y52" s="842"/>
      <c r="Z52" s="842"/>
      <c r="AA52" s="842"/>
      <c r="AB52" s="842"/>
      <c r="AC52" s="842"/>
      <c r="AD52" s="842"/>
      <c r="AE52" s="843"/>
      <c r="AF52" s="780"/>
      <c r="AG52" s="781"/>
      <c r="AH52" s="781"/>
      <c r="AI52" s="781"/>
      <c r="AJ52" s="782"/>
      <c r="AK52" s="845"/>
      <c r="AL52" s="842"/>
      <c r="AM52" s="842"/>
      <c r="AN52" s="842"/>
      <c r="AO52" s="842"/>
      <c r="AP52" s="842"/>
      <c r="AQ52" s="842"/>
      <c r="AR52" s="842"/>
      <c r="AS52" s="842"/>
      <c r="AT52" s="842"/>
      <c r="AU52" s="842"/>
      <c r="AV52" s="842"/>
      <c r="AW52" s="842"/>
      <c r="AX52" s="842"/>
      <c r="AY52" s="842"/>
      <c r="AZ52" s="844"/>
      <c r="BA52" s="844"/>
      <c r="BB52" s="844"/>
      <c r="BC52" s="844"/>
      <c r="BD52" s="844"/>
      <c r="BE52" s="838"/>
      <c r="BF52" s="838"/>
      <c r="BG52" s="838"/>
      <c r="BH52" s="838"/>
      <c r="BI52" s="839"/>
      <c r="BJ52" s="220"/>
      <c r="BK52" s="220"/>
      <c r="BL52" s="220"/>
      <c r="BM52" s="220"/>
      <c r="BN52" s="220"/>
      <c r="BO52" s="229"/>
      <c r="BP52" s="229"/>
      <c r="BQ52" s="226">
        <v>46</v>
      </c>
      <c r="BR52" s="227"/>
      <c r="BS52" s="763"/>
      <c r="BT52" s="764"/>
      <c r="BU52" s="764"/>
      <c r="BV52" s="764"/>
      <c r="BW52" s="764"/>
      <c r="BX52" s="764"/>
      <c r="BY52" s="764"/>
      <c r="BZ52" s="764"/>
      <c r="CA52" s="764"/>
      <c r="CB52" s="764"/>
      <c r="CC52" s="764"/>
      <c r="CD52" s="764"/>
      <c r="CE52" s="764"/>
      <c r="CF52" s="764"/>
      <c r="CG52" s="765"/>
      <c r="CH52" s="756"/>
      <c r="CI52" s="757"/>
      <c r="CJ52" s="757"/>
      <c r="CK52" s="757"/>
      <c r="CL52" s="758"/>
      <c r="CM52" s="756"/>
      <c r="CN52" s="757"/>
      <c r="CO52" s="757"/>
      <c r="CP52" s="757"/>
      <c r="CQ52" s="758"/>
      <c r="CR52" s="756"/>
      <c r="CS52" s="757"/>
      <c r="CT52" s="757"/>
      <c r="CU52" s="757"/>
      <c r="CV52" s="758"/>
      <c r="CW52" s="756"/>
      <c r="CX52" s="757"/>
      <c r="CY52" s="757"/>
      <c r="CZ52" s="757"/>
      <c r="DA52" s="758"/>
      <c r="DB52" s="756"/>
      <c r="DC52" s="757"/>
      <c r="DD52" s="757"/>
      <c r="DE52" s="757"/>
      <c r="DF52" s="758"/>
      <c r="DG52" s="756"/>
      <c r="DH52" s="757"/>
      <c r="DI52" s="757"/>
      <c r="DJ52" s="757"/>
      <c r="DK52" s="758"/>
      <c r="DL52" s="756"/>
      <c r="DM52" s="757"/>
      <c r="DN52" s="757"/>
      <c r="DO52" s="757"/>
      <c r="DP52" s="758"/>
      <c r="DQ52" s="756"/>
      <c r="DR52" s="757"/>
      <c r="DS52" s="757"/>
      <c r="DT52" s="757"/>
      <c r="DU52" s="758"/>
      <c r="DV52" s="763"/>
      <c r="DW52" s="764"/>
      <c r="DX52" s="764"/>
      <c r="DY52" s="764"/>
      <c r="DZ52" s="794"/>
      <c r="EA52" s="218"/>
    </row>
    <row r="53" spans="1:131" ht="26.25" customHeight="1" x14ac:dyDescent="0.2">
      <c r="A53" s="226">
        <v>26</v>
      </c>
      <c r="B53" s="774"/>
      <c r="C53" s="775"/>
      <c r="D53" s="775"/>
      <c r="E53" s="775"/>
      <c r="F53" s="775"/>
      <c r="G53" s="775"/>
      <c r="H53" s="775"/>
      <c r="I53" s="775"/>
      <c r="J53" s="775"/>
      <c r="K53" s="775"/>
      <c r="L53" s="775"/>
      <c r="M53" s="775"/>
      <c r="N53" s="775"/>
      <c r="O53" s="775"/>
      <c r="P53" s="776"/>
      <c r="Q53" s="841"/>
      <c r="R53" s="842"/>
      <c r="S53" s="842"/>
      <c r="T53" s="842"/>
      <c r="U53" s="842"/>
      <c r="V53" s="842"/>
      <c r="W53" s="842"/>
      <c r="X53" s="842"/>
      <c r="Y53" s="842"/>
      <c r="Z53" s="842"/>
      <c r="AA53" s="842"/>
      <c r="AB53" s="842"/>
      <c r="AC53" s="842"/>
      <c r="AD53" s="842"/>
      <c r="AE53" s="843"/>
      <c r="AF53" s="780"/>
      <c r="AG53" s="781"/>
      <c r="AH53" s="781"/>
      <c r="AI53" s="781"/>
      <c r="AJ53" s="782"/>
      <c r="AK53" s="845"/>
      <c r="AL53" s="842"/>
      <c r="AM53" s="842"/>
      <c r="AN53" s="842"/>
      <c r="AO53" s="842"/>
      <c r="AP53" s="842"/>
      <c r="AQ53" s="842"/>
      <c r="AR53" s="842"/>
      <c r="AS53" s="842"/>
      <c r="AT53" s="842"/>
      <c r="AU53" s="842"/>
      <c r="AV53" s="842"/>
      <c r="AW53" s="842"/>
      <c r="AX53" s="842"/>
      <c r="AY53" s="842"/>
      <c r="AZ53" s="844"/>
      <c r="BA53" s="844"/>
      <c r="BB53" s="844"/>
      <c r="BC53" s="844"/>
      <c r="BD53" s="844"/>
      <c r="BE53" s="838"/>
      <c r="BF53" s="838"/>
      <c r="BG53" s="838"/>
      <c r="BH53" s="838"/>
      <c r="BI53" s="839"/>
      <c r="BJ53" s="220"/>
      <c r="BK53" s="220"/>
      <c r="BL53" s="220"/>
      <c r="BM53" s="220"/>
      <c r="BN53" s="220"/>
      <c r="BO53" s="229"/>
      <c r="BP53" s="229"/>
      <c r="BQ53" s="226">
        <v>47</v>
      </c>
      <c r="BR53" s="227"/>
      <c r="BS53" s="763"/>
      <c r="BT53" s="764"/>
      <c r="BU53" s="764"/>
      <c r="BV53" s="764"/>
      <c r="BW53" s="764"/>
      <c r="BX53" s="764"/>
      <c r="BY53" s="764"/>
      <c r="BZ53" s="764"/>
      <c r="CA53" s="764"/>
      <c r="CB53" s="764"/>
      <c r="CC53" s="764"/>
      <c r="CD53" s="764"/>
      <c r="CE53" s="764"/>
      <c r="CF53" s="764"/>
      <c r="CG53" s="765"/>
      <c r="CH53" s="756"/>
      <c r="CI53" s="757"/>
      <c r="CJ53" s="757"/>
      <c r="CK53" s="757"/>
      <c r="CL53" s="758"/>
      <c r="CM53" s="756"/>
      <c r="CN53" s="757"/>
      <c r="CO53" s="757"/>
      <c r="CP53" s="757"/>
      <c r="CQ53" s="758"/>
      <c r="CR53" s="756"/>
      <c r="CS53" s="757"/>
      <c r="CT53" s="757"/>
      <c r="CU53" s="757"/>
      <c r="CV53" s="758"/>
      <c r="CW53" s="756"/>
      <c r="CX53" s="757"/>
      <c r="CY53" s="757"/>
      <c r="CZ53" s="757"/>
      <c r="DA53" s="758"/>
      <c r="DB53" s="756"/>
      <c r="DC53" s="757"/>
      <c r="DD53" s="757"/>
      <c r="DE53" s="757"/>
      <c r="DF53" s="758"/>
      <c r="DG53" s="756"/>
      <c r="DH53" s="757"/>
      <c r="DI53" s="757"/>
      <c r="DJ53" s="757"/>
      <c r="DK53" s="758"/>
      <c r="DL53" s="756"/>
      <c r="DM53" s="757"/>
      <c r="DN53" s="757"/>
      <c r="DO53" s="757"/>
      <c r="DP53" s="758"/>
      <c r="DQ53" s="756"/>
      <c r="DR53" s="757"/>
      <c r="DS53" s="757"/>
      <c r="DT53" s="757"/>
      <c r="DU53" s="758"/>
      <c r="DV53" s="763"/>
      <c r="DW53" s="764"/>
      <c r="DX53" s="764"/>
      <c r="DY53" s="764"/>
      <c r="DZ53" s="794"/>
      <c r="EA53" s="218"/>
    </row>
    <row r="54" spans="1:131" ht="26.25" customHeight="1" x14ac:dyDescent="0.2">
      <c r="A54" s="226">
        <v>27</v>
      </c>
      <c r="B54" s="774"/>
      <c r="C54" s="775"/>
      <c r="D54" s="775"/>
      <c r="E54" s="775"/>
      <c r="F54" s="775"/>
      <c r="G54" s="775"/>
      <c r="H54" s="775"/>
      <c r="I54" s="775"/>
      <c r="J54" s="775"/>
      <c r="K54" s="775"/>
      <c r="L54" s="775"/>
      <c r="M54" s="775"/>
      <c r="N54" s="775"/>
      <c r="O54" s="775"/>
      <c r="P54" s="776"/>
      <c r="Q54" s="841"/>
      <c r="R54" s="842"/>
      <c r="S54" s="842"/>
      <c r="T54" s="842"/>
      <c r="U54" s="842"/>
      <c r="V54" s="842"/>
      <c r="W54" s="842"/>
      <c r="X54" s="842"/>
      <c r="Y54" s="842"/>
      <c r="Z54" s="842"/>
      <c r="AA54" s="842"/>
      <c r="AB54" s="842"/>
      <c r="AC54" s="842"/>
      <c r="AD54" s="842"/>
      <c r="AE54" s="843"/>
      <c r="AF54" s="780"/>
      <c r="AG54" s="781"/>
      <c r="AH54" s="781"/>
      <c r="AI54" s="781"/>
      <c r="AJ54" s="782"/>
      <c r="AK54" s="845"/>
      <c r="AL54" s="842"/>
      <c r="AM54" s="842"/>
      <c r="AN54" s="842"/>
      <c r="AO54" s="842"/>
      <c r="AP54" s="842"/>
      <c r="AQ54" s="842"/>
      <c r="AR54" s="842"/>
      <c r="AS54" s="842"/>
      <c r="AT54" s="842"/>
      <c r="AU54" s="842"/>
      <c r="AV54" s="842"/>
      <c r="AW54" s="842"/>
      <c r="AX54" s="842"/>
      <c r="AY54" s="842"/>
      <c r="AZ54" s="844"/>
      <c r="BA54" s="844"/>
      <c r="BB54" s="844"/>
      <c r="BC54" s="844"/>
      <c r="BD54" s="844"/>
      <c r="BE54" s="838"/>
      <c r="BF54" s="838"/>
      <c r="BG54" s="838"/>
      <c r="BH54" s="838"/>
      <c r="BI54" s="839"/>
      <c r="BJ54" s="220"/>
      <c r="BK54" s="220"/>
      <c r="BL54" s="220"/>
      <c r="BM54" s="220"/>
      <c r="BN54" s="220"/>
      <c r="BO54" s="229"/>
      <c r="BP54" s="229"/>
      <c r="BQ54" s="226">
        <v>48</v>
      </c>
      <c r="BR54" s="227"/>
      <c r="BS54" s="763"/>
      <c r="BT54" s="764"/>
      <c r="BU54" s="764"/>
      <c r="BV54" s="764"/>
      <c r="BW54" s="764"/>
      <c r="BX54" s="764"/>
      <c r="BY54" s="764"/>
      <c r="BZ54" s="764"/>
      <c r="CA54" s="764"/>
      <c r="CB54" s="764"/>
      <c r="CC54" s="764"/>
      <c r="CD54" s="764"/>
      <c r="CE54" s="764"/>
      <c r="CF54" s="764"/>
      <c r="CG54" s="765"/>
      <c r="CH54" s="756"/>
      <c r="CI54" s="757"/>
      <c r="CJ54" s="757"/>
      <c r="CK54" s="757"/>
      <c r="CL54" s="758"/>
      <c r="CM54" s="756"/>
      <c r="CN54" s="757"/>
      <c r="CO54" s="757"/>
      <c r="CP54" s="757"/>
      <c r="CQ54" s="758"/>
      <c r="CR54" s="756"/>
      <c r="CS54" s="757"/>
      <c r="CT54" s="757"/>
      <c r="CU54" s="757"/>
      <c r="CV54" s="758"/>
      <c r="CW54" s="756"/>
      <c r="CX54" s="757"/>
      <c r="CY54" s="757"/>
      <c r="CZ54" s="757"/>
      <c r="DA54" s="758"/>
      <c r="DB54" s="756"/>
      <c r="DC54" s="757"/>
      <c r="DD54" s="757"/>
      <c r="DE54" s="757"/>
      <c r="DF54" s="758"/>
      <c r="DG54" s="756"/>
      <c r="DH54" s="757"/>
      <c r="DI54" s="757"/>
      <c r="DJ54" s="757"/>
      <c r="DK54" s="758"/>
      <c r="DL54" s="756"/>
      <c r="DM54" s="757"/>
      <c r="DN54" s="757"/>
      <c r="DO54" s="757"/>
      <c r="DP54" s="758"/>
      <c r="DQ54" s="756"/>
      <c r="DR54" s="757"/>
      <c r="DS54" s="757"/>
      <c r="DT54" s="757"/>
      <c r="DU54" s="758"/>
      <c r="DV54" s="763"/>
      <c r="DW54" s="764"/>
      <c r="DX54" s="764"/>
      <c r="DY54" s="764"/>
      <c r="DZ54" s="794"/>
      <c r="EA54" s="218"/>
    </row>
    <row r="55" spans="1:131" ht="26.25" customHeight="1" x14ac:dyDescent="0.2">
      <c r="A55" s="226">
        <v>28</v>
      </c>
      <c r="B55" s="774"/>
      <c r="C55" s="775"/>
      <c r="D55" s="775"/>
      <c r="E55" s="775"/>
      <c r="F55" s="775"/>
      <c r="G55" s="775"/>
      <c r="H55" s="775"/>
      <c r="I55" s="775"/>
      <c r="J55" s="775"/>
      <c r="K55" s="775"/>
      <c r="L55" s="775"/>
      <c r="M55" s="775"/>
      <c r="N55" s="775"/>
      <c r="O55" s="775"/>
      <c r="P55" s="776"/>
      <c r="Q55" s="841"/>
      <c r="R55" s="842"/>
      <c r="S55" s="842"/>
      <c r="T55" s="842"/>
      <c r="U55" s="842"/>
      <c r="V55" s="842"/>
      <c r="W55" s="842"/>
      <c r="X55" s="842"/>
      <c r="Y55" s="842"/>
      <c r="Z55" s="842"/>
      <c r="AA55" s="842"/>
      <c r="AB55" s="842"/>
      <c r="AC55" s="842"/>
      <c r="AD55" s="842"/>
      <c r="AE55" s="843"/>
      <c r="AF55" s="780"/>
      <c r="AG55" s="781"/>
      <c r="AH55" s="781"/>
      <c r="AI55" s="781"/>
      <c r="AJ55" s="782"/>
      <c r="AK55" s="845"/>
      <c r="AL55" s="842"/>
      <c r="AM55" s="842"/>
      <c r="AN55" s="842"/>
      <c r="AO55" s="842"/>
      <c r="AP55" s="842"/>
      <c r="AQ55" s="842"/>
      <c r="AR55" s="842"/>
      <c r="AS55" s="842"/>
      <c r="AT55" s="842"/>
      <c r="AU55" s="842"/>
      <c r="AV55" s="842"/>
      <c r="AW55" s="842"/>
      <c r="AX55" s="842"/>
      <c r="AY55" s="842"/>
      <c r="AZ55" s="844"/>
      <c r="BA55" s="844"/>
      <c r="BB55" s="844"/>
      <c r="BC55" s="844"/>
      <c r="BD55" s="844"/>
      <c r="BE55" s="838"/>
      <c r="BF55" s="838"/>
      <c r="BG55" s="838"/>
      <c r="BH55" s="838"/>
      <c r="BI55" s="839"/>
      <c r="BJ55" s="220"/>
      <c r="BK55" s="220"/>
      <c r="BL55" s="220"/>
      <c r="BM55" s="220"/>
      <c r="BN55" s="220"/>
      <c r="BO55" s="229"/>
      <c r="BP55" s="229"/>
      <c r="BQ55" s="226">
        <v>49</v>
      </c>
      <c r="BR55" s="227"/>
      <c r="BS55" s="763"/>
      <c r="BT55" s="764"/>
      <c r="BU55" s="764"/>
      <c r="BV55" s="764"/>
      <c r="BW55" s="764"/>
      <c r="BX55" s="764"/>
      <c r="BY55" s="764"/>
      <c r="BZ55" s="764"/>
      <c r="CA55" s="764"/>
      <c r="CB55" s="764"/>
      <c r="CC55" s="764"/>
      <c r="CD55" s="764"/>
      <c r="CE55" s="764"/>
      <c r="CF55" s="764"/>
      <c r="CG55" s="765"/>
      <c r="CH55" s="756"/>
      <c r="CI55" s="757"/>
      <c r="CJ55" s="757"/>
      <c r="CK55" s="757"/>
      <c r="CL55" s="758"/>
      <c r="CM55" s="756"/>
      <c r="CN55" s="757"/>
      <c r="CO55" s="757"/>
      <c r="CP55" s="757"/>
      <c r="CQ55" s="758"/>
      <c r="CR55" s="756"/>
      <c r="CS55" s="757"/>
      <c r="CT55" s="757"/>
      <c r="CU55" s="757"/>
      <c r="CV55" s="758"/>
      <c r="CW55" s="756"/>
      <c r="CX55" s="757"/>
      <c r="CY55" s="757"/>
      <c r="CZ55" s="757"/>
      <c r="DA55" s="758"/>
      <c r="DB55" s="756"/>
      <c r="DC55" s="757"/>
      <c r="DD55" s="757"/>
      <c r="DE55" s="757"/>
      <c r="DF55" s="758"/>
      <c r="DG55" s="756"/>
      <c r="DH55" s="757"/>
      <c r="DI55" s="757"/>
      <c r="DJ55" s="757"/>
      <c r="DK55" s="758"/>
      <c r="DL55" s="756"/>
      <c r="DM55" s="757"/>
      <c r="DN55" s="757"/>
      <c r="DO55" s="757"/>
      <c r="DP55" s="758"/>
      <c r="DQ55" s="756"/>
      <c r="DR55" s="757"/>
      <c r="DS55" s="757"/>
      <c r="DT55" s="757"/>
      <c r="DU55" s="758"/>
      <c r="DV55" s="763"/>
      <c r="DW55" s="764"/>
      <c r="DX55" s="764"/>
      <c r="DY55" s="764"/>
      <c r="DZ55" s="794"/>
      <c r="EA55" s="218"/>
    </row>
    <row r="56" spans="1:131" ht="26.25" customHeight="1" x14ac:dyDescent="0.2">
      <c r="A56" s="226">
        <v>29</v>
      </c>
      <c r="B56" s="774"/>
      <c r="C56" s="775"/>
      <c r="D56" s="775"/>
      <c r="E56" s="775"/>
      <c r="F56" s="775"/>
      <c r="G56" s="775"/>
      <c r="H56" s="775"/>
      <c r="I56" s="775"/>
      <c r="J56" s="775"/>
      <c r="K56" s="775"/>
      <c r="L56" s="775"/>
      <c r="M56" s="775"/>
      <c r="N56" s="775"/>
      <c r="O56" s="775"/>
      <c r="P56" s="776"/>
      <c r="Q56" s="841"/>
      <c r="R56" s="842"/>
      <c r="S56" s="842"/>
      <c r="T56" s="842"/>
      <c r="U56" s="842"/>
      <c r="V56" s="842"/>
      <c r="W56" s="842"/>
      <c r="X56" s="842"/>
      <c r="Y56" s="842"/>
      <c r="Z56" s="842"/>
      <c r="AA56" s="842"/>
      <c r="AB56" s="842"/>
      <c r="AC56" s="842"/>
      <c r="AD56" s="842"/>
      <c r="AE56" s="843"/>
      <c r="AF56" s="780"/>
      <c r="AG56" s="781"/>
      <c r="AH56" s="781"/>
      <c r="AI56" s="781"/>
      <c r="AJ56" s="782"/>
      <c r="AK56" s="845"/>
      <c r="AL56" s="842"/>
      <c r="AM56" s="842"/>
      <c r="AN56" s="842"/>
      <c r="AO56" s="842"/>
      <c r="AP56" s="842"/>
      <c r="AQ56" s="842"/>
      <c r="AR56" s="842"/>
      <c r="AS56" s="842"/>
      <c r="AT56" s="842"/>
      <c r="AU56" s="842"/>
      <c r="AV56" s="842"/>
      <c r="AW56" s="842"/>
      <c r="AX56" s="842"/>
      <c r="AY56" s="842"/>
      <c r="AZ56" s="844"/>
      <c r="BA56" s="844"/>
      <c r="BB56" s="844"/>
      <c r="BC56" s="844"/>
      <c r="BD56" s="844"/>
      <c r="BE56" s="838"/>
      <c r="BF56" s="838"/>
      <c r="BG56" s="838"/>
      <c r="BH56" s="838"/>
      <c r="BI56" s="839"/>
      <c r="BJ56" s="220"/>
      <c r="BK56" s="220"/>
      <c r="BL56" s="220"/>
      <c r="BM56" s="220"/>
      <c r="BN56" s="220"/>
      <c r="BO56" s="229"/>
      <c r="BP56" s="229"/>
      <c r="BQ56" s="226">
        <v>50</v>
      </c>
      <c r="BR56" s="227"/>
      <c r="BS56" s="763"/>
      <c r="BT56" s="764"/>
      <c r="BU56" s="764"/>
      <c r="BV56" s="764"/>
      <c r="BW56" s="764"/>
      <c r="BX56" s="764"/>
      <c r="BY56" s="764"/>
      <c r="BZ56" s="764"/>
      <c r="CA56" s="764"/>
      <c r="CB56" s="764"/>
      <c r="CC56" s="764"/>
      <c r="CD56" s="764"/>
      <c r="CE56" s="764"/>
      <c r="CF56" s="764"/>
      <c r="CG56" s="765"/>
      <c r="CH56" s="756"/>
      <c r="CI56" s="757"/>
      <c r="CJ56" s="757"/>
      <c r="CK56" s="757"/>
      <c r="CL56" s="758"/>
      <c r="CM56" s="756"/>
      <c r="CN56" s="757"/>
      <c r="CO56" s="757"/>
      <c r="CP56" s="757"/>
      <c r="CQ56" s="758"/>
      <c r="CR56" s="756"/>
      <c r="CS56" s="757"/>
      <c r="CT56" s="757"/>
      <c r="CU56" s="757"/>
      <c r="CV56" s="758"/>
      <c r="CW56" s="756"/>
      <c r="CX56" s="757"/>
      <c r="CY56" s="757"/>
      <c r="CZ56" s="757"/>
      <c r="DA56" s="758"/>
      <c r="DB56" s="756"/>
      <c r="DC56" s="757"/>
      <c r="DD56" s="757"/>
      <c r="DE56" s="757"/>
      <c r="DF56" s="758"/>
      <c r="DG56" s="756"/>
      <c r="DH56" s="757"/>
      <c r="DI56" s="757"/>
      <c r="DJ56" s="757"/>
      <c r="DK56" s="758"/>
      <c r="DL56" s="756"/>
      <c r="DM56" s="757"/>
      <c r="DN56" s="757"/>
      <c r="DO56" s="757"/>
      <c r="DP56" s="758"/>
      <c r="DQ56" s="756"/>
      <c r="DR56" s="757"/>
      <c r="DS56" s="757"/>
      <c r="DT56" s="757"/>
      <c r="DU56" s="758"/>
      <c r="DV56" s="763"/>
      <c r="DW56" s="764"/>
      <c r="DX56" s="764"/>
      <c r="DY56" s="764"/>
      <c r="DZ56" s="794"/>
      <c r="EA56" s="218"/>
    </row>
    <row r="57" spans="1:131" ht="26.25" customHeight="1" x14ac:dyDescent="0.2">
      <c r="A57" s="226">
        <v>30</v>
      </c>
      <c r="B57" s="774"/>
      <c r="C57" s="775"/>
      <c r="D57" s="775"/>
      <c r="E57" s="775"/>
      <c r="F57" s="775"/>
      <c r="G57" s="775"/>
      <c r="H57" s="775"/>
      <c r="I57" s="775"/>
      <c r="J57" s="775"/>
      <c r="K57" s="775"/>
      <c r="L57" s="775"/>
      <c r="M57" s="775"/>
      <c r="N57" s="775"/>
      <c r="O57" s="775"/>
      <c r="P57" s="776"/>
      <c r="Q57" s="841"/>
      <c r="R57" s="842"/>
      <c r="S57" s="842"/>
      <c r="T57" s="842"/>
      <c r="U57" s="842"/>
      <c r="V57" s="842"/>
      <c r="W57" s="842"/>
      <c r="X57" s="842"/>
      <c r="Y57" s="842"/>
      <c r="Z57" s="842"/>
      <c r="AA57" s="842"/>
      <c r="AB57" s="842"/>
      <c r="AC57" s="842"/>
      <c r="AD57" s="842"/>
      <c r="AE57" s="843"/>
      <c r="AF57" s="780"/>
      <c r="AG57" s="781"/>
      <c r="AH57" s="781"/>
      <c r="AI57" s="781"/>
      <c r="AJ57" s="782"/>
      <c r="AK57" s="845"/>
      <c r="AL57" s="842"/>
      <c r="AM57" s="842"/>
      <c r="AN57" s="842"/>
      <c r="AO57" s="842"/>
      <c r="AP57" s="842"/>
      <c r="AQ57" s="842"/>
      <c r="AR57" s="842"/>
      <c r="AS57" s="842"/>
      <c r="AT57" s="842"/>
      <c r="AU57" s="842"/>
      <c r="AV57" s="842"/>
      <c r="AW57" s="842"/>
      <c r="AX57" s="842"/>
      <c r="AY57" s="842"/>
      <c r="AZ57" s="844"/>
      <c r="BA57" s="844"/>
      <c r="BB57" s="844"/>
      <c r="BC57" s="844"/>
      <c r="BD57" s="844"/>
      <c r="BE57" s="838"/>
      <c r="BF57" s="838"/>
      <c r="BG57" s="838"/>
      <c r="BH57" s="838"/>
      <c r="BI57" s="839"/>
      <c r="BJ57" s="220"/>
      <c r="BK57" s="220"/>
      <c r="BL57" s="220"/>
      <c r="BM57" s="220"/>
      <c r="BN57" s="220"/>
      <c r="BO57" s="229"/>
      <c r="BP57" s="229"/>
      <c r="BQ57" s="226">
        <v>51</v>
      </c>
      <c r="BR57" s="227"/>
      <c r="BS57" s="763"/>
      <c r="BT57" s="764"/>
      <c r="BU57" s="764"/>
      <c r="BV57" s="764"/>
      <c r="BW57" s="764"/>
      <c r="BX57" s="764"/>
      <c r="BY57" s="764"/>
      <c r="BZ57" s="764"/>
      <c r="CA57" s="764"/>
      <c r="CB57" s="764"/>
      <c r="CC57" s="764"/>
      <c r="CD57" s="764"/>
      <c r="CE57" s="764"/>
      <c r="CF57" s="764"/>
      <c r="CG57" s="765"/>
      <c r="CH57" s="756"/>
      <c r="CI57" s="757"/>
      <c r="CJ57" s="757"/>
      <c r="CK57" s="757"/>
      <c r="CL57" s="758"/>
      <c r="CM57" s="756"/>
      <c r="CN57" s="757"/>
      <c r="CO57" s="757"/>
      <c r="CP57" s="757"/>
      <c r="CQ57" s="758"/>
      <c r="CR57" s="756"/>
      <c r="CS57" s="757"/>
      <c r="CT57" s="757"/>
      <c r="CU57" s="757"/>
      <c r="CV57" s="758"/>
      <c r="CW57" s="756"/>
      <c r="CX57" s="757"/>
      <c r="CY57" s="757"/>
      <c r="CZ57" s="757"/>
      <c r="DA57" s="758"/>
      <c r="DB57" s="756"/>
      <c r="DC57" s="757"/>
      <c r="DD57" s="757"/>
      <c r="DE57" s="757"/>
      <c r="DF57" s="758"/>
      <c r="DG57" s="756"/>
      <c r="DH57" s="757"/>
      <c r="DI57" s="757"/>
      <c r="DJ57" s="757"/>
      <c r="DK57" s="758"/>
      <c r="DL57" s="756"/>
      <c r="DM57" s="757"/>
      <c r="DN57" s="757"/>
      <c r="DO57" s="757"/>
      <c r="DP57" s="758"/>
      <c r="DQ57" s="756"/>
      <c r="DR57" s="757"/>
      <c r="DS57" s="757"/>
      <c r="DT57" s="757"/>
      <c r="DU57" s="758"/>
      <c r="DV57" s="763"/>
      <c r="DW57" s="764"/>
      <c r="DX57" s="764"/>
      <c r="DY57" s="764"/>
      <c r="DZ57" s="794"/>
      <c r="EA57" s="218"/>
    </row>
    <row r="58" spans="1:131" ht="26.25" customHeight="1" x14ac:dyDescent="0.2">
      <c r="A58" s="226">
        <v>31</v>
      </c>
      <c r="B58" s="774"/>
      <c r="C58" s="775"/>
      <c r="D58" s="775"/>
      <c r="E58" s="775"/>
      <c r="F58" s="775"/>
      <c r="G58" s="775"/>
      <c r="H58" s="775"/>
      <c r="I58" s="775"/>
      <c r="J58" s="775"/>
      <c r="K58" s="775"/>
      <c r="L58" s="775"/>
      <c r="M58" s="775"/>
      <c r="N58" s="775"/>
      <c r="O58" s="775"/>
      <c r="P58" s="776"/>
      <c r="Q58" s="841"/>
      <c r="R58" s="842"/>
      <c r="S58" s="842"/>
      <c r="T58" s="842"/>
      <c r="U58" s="842"/>
      <c r="V58" s="842"/>
      <c r="W58" s="842"/>
      <c r="X58" s="842"/>
      <c r="Y58" s="842"/>
      <c r="Z58" s="842"/>
      <c r="AA58" s="842"/>
      <c r="AB58" s="842"/>
      <c r="AC58" s="842"/>
      <c r="AD58" s="842"/>
      <c r="AE58" s="843"/>
      <c r="AF58" s="780"/>
      <c r="AG58" s="781"/>
      <c r="AH58" s="781"/>
      <c r="AI58" s="781"/>
      <c r="AJ58" s="782"/>
      <c r="AK58" s="845"/>
      <c r="AL58" s="842"/>
      <c r="AM58" s="842"/>
      <c r="AN58" s="842"/>
      <c r="AO58" s="842"/>
      <c r="AP58" s="842"/>
      <c r="AQ58" s="842"/>
      <c r="AR58" s="842"/>
      <c r="AS58" s="842"/>
      <c r="AT58" s="842"/>
      <c r="AU58" s="842"/>
      <c r="AV58" s="842"/>
      <c r="AW58" s="842"/>
      <c r="AX58" s="842"/>
      <c r="AY58" s="842"/>
      <c r="AZ58" s="844"/>
      <c r="BA58" s="844"/>
      <c r="BB58" s="844"/>
      <c r="BC58" s="844"/>
      <c r="BD58" s="844"/>
      <c r="BE58" s="838"/>
      <c r="BF58" s="838"/>
      <c r="BG58" s="838"/>
      <c r="BH58" s="838"/>
      <c r="BI58" s="839"/>
      <c r="BJ58" s="220"/>
      <c r="BK58" s="220"/>
      <c r="BL58" s="220"/>
      <c r="BM58" s="220"/>
      <c r="BN58" s="220"/>
      <c r="BO58" s="229"/>
      <c r="BP58" s="229"/>
      <c r="BQ58" s="226">
        <v>52</v>
      </c>
      <c r="BR58" s="227"/>
      <c r="BS58" s="763"/>
      <c r="BT58" s="764"/>
      <c r="BU58" s="764"/>
      <c r="BV58" s="764"/>
      <c r="BW58" s="764"/>
      <c r="BX58" s="764"/>
      <c r="BY58" s="764"/>
      <c r="BZ58" s="764"/>
      <c r="CA58" s="764"/>
      <c r="CB58" s="764"/>
      <c r="CC58" s="764"/>
      <c r="CD58" s="764"/>
      <c r="CE58" s="764"/>
      <c r="CF58" s="764"/>
      <c r="CG58" s="765"/>
      <c r="CH58" s="756"/>
      <c r="CI58" s="757"/>
      <c r="CJ58" s="757"/>
      <c r="CK58" s="757"/>
      <c r="CL58" s="758"/>
      <c r="CM58" s="756"/>
      <c r="CN58" s="757"/>
      <c r="CO58" s="757"/>
      <c r="CP58" s="757"/>
      <c r="CQ58" s="758"/>
      <c r="CR58" s="756"/>
      <c r="CS58" s="757"/>
      <c r="CT58" s="757"/>
      <c r="CU58" s="757"/>
      <c r="CV58" s="758"/>
      <c r="CW58" s="756"/>
      <c r="CX58" s="757"/>
      <c r="CY58" s="757"/>
      <c r="CZ58" s="757"/>
      <c r="DA58" s="758"/>
      <c r="DB58" s="756"/>
      <c r="DC58" s="757"/>
      <c r="DD58" s="757"/>
      <c r="DE58" s="757"/>
      <c r="DF58" s="758"/>
      <c r="DG58" s="756"/>
      <c r="DH58" s="757"/>
      <c r="DI58" s="757"/>
      <c r="DJ58" s="757"/>
      <c r="DK58" s="758"/>
      <c r="DL58" s="756"/>
      <c r="DM58" s="757"/>
      <c r="DN58" s="757"/>
      <c r="DO58" s="757"/>
      <c r="DP58" s="758"/>
      <c r="DQ58" s="756"/>
      <c r="DR58" s="757"/>
      <c r="DS58" s="757"/>
      <c r="DT58" s="757"/>
      <c r="DU58" s="758"/>
      <c r="DV58" s="763"/>
      <c r="DW58" s="764"/>
      <c r="DX58" s="764"/>
      <c r="DY58" s="764"/>
      <c r="DZ58" s="794"/>
      <c r="EA58" s="218"/>
    </row>
    <row r="59" spans="1:131" ht="26.25" customHeight="1" x14ac:dyDescent="0.2">
      <c r="A59" s="226">
        <v>32</v>
      </c>
      <c r="B59" s="774"/>
      <c r="C59" s="775"/>
      <c r="D59" s="775"/>
      <c r="E59" s="775"/>
      <c r="F59" s="775"/>
      <c r="G59" s="775"/>
      <c r="H59" s="775"/>
      <c r="I59" s="775"/>
      <c r="J59" s="775"/>
      <c r="K59" s="775"/>
      <c r="L59" s="775"/>
      <c r="M59" s="775"/>
      <c r="N59" s="775"/>
      <c r="O59" s="775"/>
      <c r="P59" s="776"/>
      <c r="Q59" s="841"/>
      <c r="R59" s="842"/>
      <c r="S59" s="842"/>
      <c r="T59" s="842"/>
      <c r="U59" s="842"/>
      <c r="V59" s="842"/>
      <c r="W59" s="842"/>
      <c r="X59" s="842"/>
      <c r="Y59" s="842"/>
      <c r="Z59" s="842"/>
      <c r="AA59" s="842"/>
      <c r="AB59" s="842"/>
      <c r="AC59" s="842"/>
      <c r="AD59" s="842"/>
      <c r="AE59" s="843"/>
      <c r="AF59" s="780"/>
      <c r="AG59" s="781"/>
      <c r="AH59" s="781"/>
      <c r="AI59" s="781"/>
      <c r="AJ59" s="782"/>
      <c r="AK59" s="845"/>
      <c r="AL59" s="842"/>
      <c r="AM59" s="842"/>
      <c r="AN59" s="842"/>
      <c r="AO59" s="842"/>
      <c r="AP59" s="842"/>
      <c r="AQ59" s="842"/>
      <c r="AR59" s="842"/>
      <c r="AS59" s="842"/>
      <c r="AT59" s="842"/>
      <c r="AU59" s="842"/>
      <c r="AV59" s="842"/>
      <c r="AW59" s="842"/>
      <c r="AX59" s="842"/>
      <c r="AY59" s="842"/>
      <c r="AZ59" s="844"/>
      <c r="BA59" s="844"/>
      <c r="BB59" s="844"/>
      <c r="BC59" s="844"/>
      <c r="BD59" s="844"/>
      <c r="BE59" s="838"/>
      <c r="BF59" s="838"/>
      <c r="BG59" s="838"/>
      <c r="BH59" s="838"/>
      <c r="BI59" s="839"/>
      <c r="BJ59" s="220"/>
      <c r="BK59" s="220"/>
      <c r="BL59" s="220"/>
      <c r="BM59" s="220"/>
      <c r="BN59" s="220"/>
      <c r="BO59" s="229"/>
      <c r="BP59" s="229"/>
      <c r="BQ59" s="226">
        <v>53</v>
      </c>
      <c r="BR59" s="227"/>
      <c r="BS59" s="763"/>
      <c r="BT59" s="764"/>
      <c r="BU59" s="764"/>
      <c r="BV59" s="764"/>
      <c r="BW59" s="764"/>
      <c r="BX59" s="764"/>
      <c r="BY59" s="764"/>
      <c r="BZ59" s="764"/>
      <c r="CA59" s="764"/>
      <c r="CB59" s="764"/>
      <c r="CC59" s="764"/>
      <c r="CD59" s="764"/>
      <c r="CE59" s="764"/>
      <c r="CF59" s="764"/>
      <c r="CG59" s="765"/>
      <c r="CH59" s="756"/>
      <c r="CI59" s="757"/>
      <c r="CJ59" s="757"/>
      <c r="CK59" s="757"/>
      <c r="CL59" s="758"/>
      <c r="CM59" s="756"/>
      <c r="CN59" s="757"/>
      <c r="CO59" s="757"/>
      <c r="CP59" s="757"/>
      <c r="CQ59" s="758"/>
      <c r="CR59" s="756"/>
      <c r="CS59" s="757"/>
      <c r="CT59" s="757"/>
      <c r="CU59" s="757"/>
      <c r="CV59" s="758"/>
      <c r="CW59" s="756"/>
      <c r="CX59" s="757"/>
      <c r="CY59" s="757"/>
      <c r="CZ59" s="757"/>
      <c r="DA59" s="758"/>
      <c r="DB59" s="756"/>
      <c r="DC59" s="757"/>
      <c r="DD59" s="757"/>
      <c r="DE59" s="757"/>
      <c r="DF59" s="758"/>
      <c r="DG59" s="756"/>
      <c r="DH59" s="757"/>
      <c r="DI59" s="757"/>
      <c r="DJ59" s="757"/>
      <c r="DK59" s="758"/>
      <c r="DL59" s="756"/>
      <c r="DM59" s="757"/>
      <c r="DN59" s="757"/>
      <c r="DO59" s="757"/>
      <c r="DP59" s="758"/>
      <c r="DQ59" s="756"/>
      <c r="DR59" s="757"/>
      <c r="DS59" s="757"/>
      <c r="DT59" s="757"/>
      <c r="DU59" s="758"/>
      <c r="DV59" s="763"/>
      <c r="DW59" s="764"/>
      <c r="DX59" s="764"/>
      <c r="DY59" s="764"/>
      <c r="DZ59" s="794"/>
      <c r="EA59" s="218"/>
    </row>
    <row r="60" spans="1:131" ht="26.25" customHeight="1" x14ac:dyDescent="0.2">
      <c r="A60" s="226">
        <v>33</v>
      </c>
      <c r="B60" s="774"/>
      <c r="C60" s="775"/>
      <c r="D60" s="775"/>
      <c r="E60" s="775"/>
      <c r="F60" s="775"/>
      <c r="G60" s="775"/>
      <c r="H60" s="775"/>
      <c r="I60" s="775"/>
      <c r="J60" s="775"/>
      <c r="K60" s="775"/>
      <c r="L60" s="775"/>
      <c r="M60" s="775"/>
      <c r="N60" s="775"/>
      <c r="O60" s="775"/>
      <c r="P60" s="776"/>
      <c r="Q60" s="841"/>
      <c r="R60" s="842"/>
      <c r="S60" s="842"/>
      <c r="T60" s="842"/>
      <c r="U60" s="842"/>
      <c r="V60" s="842"/>
      <c r="W60" s="842"/>
      <c r="X60" s="842"/>
      <c r="Y60" s="842"/>
      <c r="Z60" s="842"/>
      <c r="AA60" s="842"/>
      <c r="AB60" s="842"/>
      <c r="AC60" s="842"/>
      <c r="AD60" s="842"/>
      <c r="AE60" s="843"/>
      <c r="AF60" s="780"/>
      <c r="AG60" s="781"/>
      <c r="AH60" s="781"/>
      <c r="AI60" s="781"/>
      <c r="AJ60" s="782"/>
      <c r="AK60" s="845"/>
      <c r="AL60" s="842"/>
      <c r="AM60" s="842"/>
      <c r="AN60" s="842"/>
      <c r="AO60" s="842"/>
      <c r="AP60" s="842"/>
      <c r="AQ60" s="842"/>
      <c r="AR60" s="842"/>
      <c r="AS60" s="842"/>
      <c r="AT60" s="842"/>
      <c r="AU60" s="842"/>
      <c r="AV60" s="842"/>
      <c r="AW60" s="842"/>
      <c r="AX60" s="842"/>
      <c r="AY60" s="842"/>
      <c r="AZ60" s="844"/>
      <c r="BA60" s="844"/>
      <c r="BB60" s="844"/>
      <c r="BC60" s="844"/>
      <c r="BD60" s="844"/>
      <c r="BE60" s="838"/>
      <c r="BF60" s="838"/>
      <c r="BG60" s="838"/>
      <c r="BH60" s="838"/>
      <c r="BI60" s="839"/>
      <c r="BJ60" s="220"/>
      <c r="BK60" s="220"/>
      <c r="BL60" s="220"/>
      <c r="BM60" s="220"/>
      <c r="BN60" s="220"/>
      <c r="BO60" s="229"/>
      <c r="BP60" s="229"/>
      <c r="BQ60" s="226">
        <v>54</v>
      </c>
      <c r="BR60" s="227"/>
      <c r="BS60" s="763"/>
      <c r="BT60" s="764"/>
      <c r="BU60" s="764"/>
      <c r="BV60" s="764"/>
      <c r="BW60" s="764"/>
      <c r="BX60" s="764"/>
      <c r="BY60" s="764"/>
      <c r="BZ60" s="764"/>
      <c r="CA60" s="764"/>
      <c r="CB60" s="764"/>
      <c r="CC60" s="764"/>
      <c r="CD60" s="764"/>
      <c r="CE60" s="764"/>
      <c r="CF60" s="764"/>
      <c r="CG60" s="765"/>
      <c r="CH60" s="756"/>
      <c r="CI60" s="757"/>
      <c r="CJ60" s="757"/>
      <c r="CK60" s="757"/>
      <c r="CL60" s="758"/>
      <c r="CM60" s="756"/>
      <c r="CN60" s="757"/>
      <c r="CO60" s="757"/>
      <c r="CP60" s="757"/>
      <c r="CQ60" s="758"/>
      <c r="CR60" s="756"/>
      <c r="CS60" s="757"/>
      <c r="CT60" s="757"/>
      <c r="CU60" s="757"/>
      <c r="CV60" s="758"/>
      <c r="CW60" s="756"/>
      <c r="CX60" s="757"/>
      <c r="CY60" s="757"/>
      <c r="CZ60" s="757"/>
      <c r="DA60" s="758"/>
      <c r="DB60" s="756"/>
      <c r="DC60" s="757"/>
      <c r="DD60" s="757"/>
      <c r="DE60" s="757"/>
      <c r="DF60" s="758"/>
      <c r="DG60" s="756"/>
      <c r="DH60" s="757"/>
      <c r="DI60" s="757"/>
      <c r="DJ60" s="757"/>
      <c r="DK60" s="758"/>
      <c r="DL60" s="756"/>
      <c r="DM60" s="757"/>
      <c r="DN60" s="757"/>
      <c r="DO60" s="757"/>
      <c r="DP60" s="758"/>
      <c r="DQ60" s="756"/>
      <c r="DR60" s="757"/>
      <c r="DS60" s="757"/>
      <c r="DT60" s="757"/>
      <c r="DU60" s="758"/>
      <c r="DV60" s="763"/>
      <c r="DW60" s="764"/>
      <c r="DX60" s="764"/>
      <c r="DY60" s="764"/>
      <c r="DZ60" s="794"/>
      <c r="EA60" s="218"/>
    </row>
    <row r="61" spans="1:131" ht="26.25" customHeight="1" thickBot="1" x14ac:dyDescent="0.25">
      <c r="A61" s="226">
        <v>34</v>
      </c>
      <c r="B61" s="774"/>
      <c r="C61" s="775"/>
      <c r="D61" s="775"/>
      <c r="E61" s="775"/>
      <c r="F61" s="775"/>
      <c r="G61" s="775"/>
      <c r="H61" s="775"/>
      <c r="I61" s="775"/>
      <c r="J61" s="775"/>
      <c r="K61" s="775"/>
      <c r="L61" s="775"/>
      <c r="M61" s="775"/>
      <c r="N61" s="775"/>
      <c r="O61" s="775"/>
      <c r="P61" s="776"/>
      <c r="Q61" s="841"/>
      <c r="R61" s="842"/>
      <c r="S61" s="842"/>
      <c r="T61" s="842"/>
      <c r="U61" s="842"/>
      <c r="V61" s="842"/>
      <c r="W61" s="842"/>
      <c r="X61" s="842"/>
      <c r="Y61" s="842"/>
      <c r="Z61" s="842"/>
      <c r="AA61" s="842"/>
      <c r="AB61" s="842"/>
      <c r="AC61" s="842"/>
      <c r="AD61" s="842"/>
      <c r="AE61" s="843"/>
      <c r="AF61" s="780"/>
      <c r="AG61" s="781"/>
      <c r="AH61" s="781"/>
      <c r="AI61" s="781"/>
      <c r="AJ61" s="782"/>
      <c r="AK61" s="845"/>
      <c r="AL61" s="842"/>
      <c r="AM61" s="842"/>
      <c r="AN61" s="842"/>
      <c r="AO61" s="842"/>
      <c r="AP61" s="842"/>
      <c r="AQ61" s="842"/>
      <c r="AR61" s="842"/>
      <c r="AS61" s="842"/>
      <c r="AT61" s="842"/>
      <c r="AU61" s="842"/>
      <c r="AV61" s="842"/>
      <c r="AW61" s="842"/>
      <c r="AX61" s="842"/>
      <c r="AY61" s="842"/>
      <c r="AZ61" s="844"/>
      <c r="BA61" s="844"/>
      <c r="BB61" s="844"/>
      <c r="BC61" s="844"/>
      <c r="BD61" s="844"/>
      <c r="BE61" s="838"/>
      <c r="BF61" s="838"/>
      <c r="BG61" s="838"/>
      <c r="BH61" s="838"/>
      <c r="BI61" s="839"/>
      <c r="BJ61" s="220"/>
      <c r="BK61" s="220"/>
      <c r="BL61" s="220"/>
      <c r="BM61" s="220"/>
      <c r="BN61" s="220"/>
      <c r="BO61" s="229"/>
      <c r="BP61" s="229"/>
      <c r="BQ61" s="226">
        <v>55</v>
      </c>
      <c r="BR61" s="227"/>
      <c r="BS61" s="763"/>
      <c r="BT61" s="764"/>
      <c r="BU61" s="764"/>
      <c r="BV61" s="764"/>
      <c r="BW61" s="764"/>
      <c r="BX61" s="764"/>
      <c r="BY61" s="764"/>
      <c r="BZ61" s="764"/>
      <c r="CA61" s="764"/>
      <c r="CB61" s="764"/>
      <c r="CC61" s="764"/>
      <c r="CD61" s="764"/>
      <c r="CE61" s="764"/>
      <c r="CF61" s="764"/>
      <c r="CG61" s="765"/>
      <c r="CH61" s="756"/>
      <c r="CI61" s="757"/>
      <c r="CJ61" s="757"/>
      <c r="CK61" s="757"/>
      <c r="CL61" s="758"/>
      <c r="CM61" s="756"/>
      <c r="CN61" s="757"/>
      <c r="CO61" s="757"/>
      <c r="CP61" s="757"/>
      <c r="CQ61" s="758"/>
      <c r="CR61" s="756"/>
      <c r="CS61" s="757"/>
      <c r="CT61" s="757"/>
      <c r="CU61" s="757"/>
      <c r="CV61" s="758"/>
      <c r="CW61" s="756"/>
      <c r="CX61" s="757"/>
      <c r="CY61" s="757"/>
      <c r="CZ61" s="757"/>
      <c r="DA61" s="758"/>
      <c r="DB61" s="756"/>
      <c r="DC61" s="757"/>
      <c r="DD61" s="757"/>
      <c r="DE61" s="757"/>
      <c r="DF61" s="758"/>
      <c r="DG61" s="756"/>
      <c r="DH61" s="757"/>
      <c r="DI61" s="757"/>
      <c r="DJ61" s="757"/>
      <c r="DK61" s="758"/>
      <c r="DL61" s="756"/>
      <c r="DM61" s="757"/>
      <c r="DN61" s="757"/>
      <c r="DO61" s="757"/>
      <c r="DP61" s="758"/>
      <c r="DQ61" s="756"/>
      <c r="DR61" s="757"/>
      <c r="DS61" s="757"/>
      <c r="DT61" s="757"/>
      <c r="DU61" s="758"/>
      <c r="DV61" s="763"/>
      <c r="DW61" s="764"/>
      <c r="DX61" s="764"/>
      <c r="DY61" s="764"/>
      <c r="DZ61" s="794"/>
      <c r="EA61" s="218"/>
    </row>
    <row r="62" spans="1:131" ht="26.25" customHeight="1" x14ac:dyDescent="0.2">
      <c r="A62" s="226">
        <v>35</v>
      </c>
      <c r="B62" s="774"/>
      <c r="C62" s="775"/>
      <c r="D62" s="775"/>
      <c r="E62" s="775"/>
      <c r="F62" s="775"/>
      <c r="G62" s="775"/>
      <c r="H62" s="775"/>
      <c r="I62" s="775"/>
      <c r="J62" s="775"/>
      <c r="K62" s="775"/>
      <c r="L62" s="775"/>
      <c r="M62" s="775"/>
      <c r="N62" s="775"/>
      <c r="O62" s="775"/>
      <c r="P62" s="776"/>
      <c r="Q62" s="841"/>
      <c r="R62" s="842"/>
      <c r="S62" s="842"/>
      <c r="T62" s="842"/>
      <c r="U62" s="842"/>
      <c r="V62" s="842"/>
      <c r="W62" s="842"/>
      <c r="X62" s="842"/>
      <c r="Y62" s="842"/>
      <c r="Z62" s="842"/>
      <c r="AA62" s="842"/>
      <c r="AB62" s="842"/>
      <c r="AC62" s="842"/>
      <c r="AD62" s="842"/>
      <c r="AE62" s="843"/>
      <c r="AF62" s="780"/>
      <c r="AG62" s="781"/>
      <c r="AH62" s="781"/>
      <c r="AI62" s="781"/>
      <c r="AJ62" s="782"/>
      <c r="AK62" s="845"/>
      <c r="AL62" s="842"/>
      <c r="AM62" s="842"/>
      <c r="AN62" s="842"/>
      <c r="AO62" s="842"/>
      <c r="AP62" s="842"/>
      <c r="AQ62" s="842"/>
      <c r="AR62" s="842"/>
      <c r="AS62" s="842"/>
      <c r="AT62" s="842"/>
      <c r="AU62" s="842"/>
      <c r="AV62" s="842"/>
      <c r="AW62" s="842"/>
      <c r="AX62" s="842"/>
      <c r="AY62" s="842"/>
      <c r="AZ62" s="844"/>
      <c r="BA62" s="844"/>
      <c r="BB62" s="844"/>
      <c r="BC62" s="844"/>
      <c r="BD62" s="844"/>
      <c r="BE62" s="838"/>
      <c r="BF62" s="838"/>
      <c r="BG62" s="838"/>
      <c r="BH62" s="838"/>
      <c r="BI62" s="839"/>
      <c r="BJ62" s="859" t="s">
        <v>394</v>
      </c>
      <c r="BK62" s="812"/>
      <c r="BL62" s="812"/>
      <c r="BM62" s="812"/>
      <c r="BN62" s="813"/>
      <c r="BO62" s="229"/>
      <c r="BP62" s="229"/>
      <c r="BQ62" s="226">
        <v>56</v>
      </c>
      <c r="BR62" s="227"/>
      <c r="BS62" s="763"/>
      <c r="BT62" s="764"/>
      <c r="BU62" s="764"/>
      <c r="BV62" s="764"/>
      <c r="BW62" s="764"/>
      <c r="BX62" s="764"/>
      <c r="BY62" s="764"/>
      <c r="BZ62" s="764"/>
      <c r="CA62" s="764"/>
      <c r="CB62" s="764"/>
      <c r="CC62" s="764"/>
      <c r="CD62" s="764"/>
      <c r="CE62" s="764"/>
      <c r="CF62" s="764"/>
      <c r="CG62" s="765"/>
      <c r="CH62" s="756"/>
      <c r="CI62" s="757"/>
      <c r="CJ62" s="757"/>
      <c r="CK62" s="757"/>
      <c r="CL62" s="758"/>
      <c r="CM62" s="756"/>
      <c r="CN62" s="757"/>
      <c r="CO62" s="757"/>
      <c r="CP62" s="757"/>
      <c r="CQ62" s="758"/>
      <c r="CR62" s="756"/>
      <c r="CS62" s="757"/>
      <c r="CT62" s="757"/>
      <c r="CU62" s="757"/>
      <c r="CV62" s="758"/>
      <c r="CW62" s="756"/>
      <c r="CX62" s="757"/>
      <c r="CY62" s="757"/>
      <c r="CZ62" s="757"/>
      <c r="DA62" s="758"/>
      <c r="DB62" s="756"/>
      <c r="DC62" s="757"/>
      <c r="DD62" s="757"/>
      <c r="DE62" s="757"/>
      <c r="DF62" s="758"/>
      <c r="DG62" s="756"/>
      <c r="DH62" s="757"/>
      <c r="DI62" s="757"/>
      <c r="DJ62" s="757"/>
      <c r="DK62" s="758"/>
      <c r="DL62" s="756"/>
      <c r="DM62" s="757"/>
      <c r="DN62" s="757"/>
      <c r="DO62" s="757"/>
      <c r="DP62" s="758"/>
      <c r="DQ62" s="756"/>
      <c r="DR62" s="757"/>
      <c r="DS62" s="757"/>
      <c r="DT62" s="757"/>
      <c r="DU62" s="758"/>
      <c r="DV62" s="763"/>
      <c r="DW62" s="764"/>
      <c r="DX62" s="764"/>
      <c r="DY62" s="764"/>
      <c r="DZ62" s="794"/>
      <c r="EA62" s="218"/>
    </row>
    <row r="63" spans="1:131" ht="26.25" customHeight="1" thickBot="1" x14ac:dyDescent="0.25">
      <c r="A63" s="228" t="s">
        <v>376</v>
      </c>
      <c r="B63" s="795" t="s">
        <v>395</v>
      </c>
      <c r="C63" s="796"/>
      <c r="D63" s="796"/>
      <c r="E63" s="796"/>
      <c r="F63" s="796"/>
      <c r="G63" s="796"/>
      <c r="H63" s="796"/>
      <c r="I63" s="796"/>
      <c r="J63" s="796"/>
      <c r="K63" s="796"/>
      <c r="L63" s="796"/>
      <c r="M63" s="796"/>
      <c r="N63" s="796"/>
      <c r="O63" s="796"/>
      <c r="P63" s="797"/>
      <c r="Q63" s="853"/>
      <c r="R63" s="854"/>
      <c r="S63" s="854"/>
      <c r="T63" s="854"/>
      <c r="U63" s="854"/>
      <c r="V63" s="854"/>
      <c r="W63" s="854"/>
      <c r="X63" s="854"/>
      <c r="Y63" s="854"/>
      <c r="Z63" s="854"/>
      <c r="AA63" s="854"/>
      <c r="AB63" s="854"/>
      <c r="AC63" s="854"/>
      <c r="AD63" s="854"/>
      <c r="AE63" s="855"/>
      <c r="AF63" s="856">
        <v>326</v>
      </c>
      <c r="AG63" s="846"/>
      <c r="AH63" s="846"/>
      <c r="AI63" s="846"/>
      <c r="AJ63" s="857"/>
      <c r="AK63" s="858"/>
      <c r="AL63" s="854"/>
      <c r="AM63" s="854"/>
      <c r="AN63" s="854"/>
      <c r="AO63" s="854"/>
      <c r="AP63" s="846">
        <v>1298</v>
      </c>
      <c r="AQ63" s="846"/>
      <c r="AR63" s="846"/>
      <c r="AS63" s="846"/>
      <c r="AT63" s="846"/>
      <c r="AU63" s="846">
        <v>543</v>
      </c>
      <c r="AV63" s="846"/>
      <c r="AW63" s="846"/>
      <c r="AX63" s="846"/>
      <c r="AY63" s="846"/>
      <c r="AZ63" s="847"/>
      <c r="BA63" s="847"/>
      <c r="BB63" s="847"/>
      <c r="BC63" s="847"/>
      <c r="BD63" s="847"/>
      <c r="BE63" s="848"/>
      <c r="BF63" s="848"/>
      <c r="BG63" s="848"/>
      <c r="BH63" s="848"/>
      <c r="BI63" s="849"/>
      <c r="BJ63" s="850" t="s">
        <v>122</v>
      </c>
      <c r="BK63" s="851"/>
      <c r="BL63" s="851"/>
      <c r="BM63" s="851"/>
      <c r="BN63" s="852"/>
      <c r="BO63" s="229"/>
      <c r="BP63" s="229"/>
      <c r="BQ63" s="226">
        <v>57</v>
      </c>
      <c r="BR63" s="227"/>
      <c r="BS63" s="763"/>
      <c r="BT63" s="764"/>
      <c r="BU63" s="764"/>
      <c r="BV63" s="764"/>
      <c r="BW63" s="764"/>
      <c r="BX63" s="764"/>
      <c r="BY63" s="764"/>
      <c r="BZ63" s="764"/>
      <c r="CA63" s="764"/>
      <c r="CB63" s="764"/>
      <c r="CC63" s="764"/>
      <c r="CD63" s="764"/>
      <c r="CE63" s="764"/>
      <c r="CF63" s="764"/>
      <c r="CG63" s="765"/>
      <c r="CH63" s="756"/>
      <c r="CI63" s="757"/>
      <c r="CJ63" s="757"/>
      <c r="CK63" s="757"/>
      <c r="CL63" s="758"/>
      <c r="CM63" s="756"/>
      <c r="CN63" s="757"/>
      <c r="CO63" s="757"/>
      <c r="CP63" s="757"/>
      <c r="CQ63" s="758"/>
      <c r="CR63" s="756"/>
      <c r="CS63" s="757"/>
      <c r="CT63" s="757"/>
      <c r="CU63" s="757"/>
      <c r="CV63" s="758"/>
      <c r="CW63" s="756"/>
      <c r="CX63" s="757"/>
      <c r="CY63" s="757"/>
      <c r="CZ63" s="757"/>
      <c r="DA63" s="758"/>
      <c r="DB63" s="756"/>
      <c r="DC63" s="757"/>
      <c r="DD63" s="757"/>
      <c r="DE63" s="757"/>
      <c r="DF63" s="758"/>
      <c r="DG63" s="756"/>
      <c r="DH63" s="757"/>
      <c r="DI63" s="757"/>
      <c r="DJ63" s="757"/>
      <c r="DK63" s="758"/>
      <c r="DL63" s="756"/>
      <c r="DM63" s="757"/>
      <c r="DN63" s="757"/>
      <c r="DO63" s="757"/>
      <c r="DP63" s="758"/>
      <c r="DQ63" s="756"/>
      <c r="DR63" s="757"/>
      <c r="DS63" s="757"/>
      <c r="DT63" s="757"/>
      <c r="DU63" s="758"/>
      <c r="DV63" s="763"/>
      <c r="DW63" s="764"/>
      <c r="DX63" s="764"/>
      <c r="DY63" s="764"/>
      <c r="DZ63" s="794"/>
      <c r="EA63" s="218"/>
    </row>
    <row r="64" spans="1:131" ht="26.25" customHeight="1" x14ac:dyDescent="0.2">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763"/>
      <c r="BT64" s="764"/>
      <c r="BU64" s="764"/>
      <c r="BV64" s="764"/>
      <c r="BW64" s="764"/>
      <c r="BX64" s="764"/>
      <c r="BY64" s="764"/>
      <c r="BZ64" s="764"/>
      <c r="CA64" s="764"/>
      <c r="CB64" s="764"/>
      <c r="CC64" s="764"/>
      <c r="CD64" s="764"/>
      <c r="CE64" s="764"/>
      <c r="CF64" s="764"/>
      <c r="CG64" s="765"/>
      <c r="CH64" s="756"/>
      <c r="CI64" s="757"/>
      <c r="CJ64" s="757"/>
      <c r="CK64" s="757"/>
      <c r="CL64" s="758"/>
      <c r="CM64" s="756"/>
      <c r="CN64" s="757"/>
      <c r="CO64" s="757"/>
      <c r="CP64" s="757"/>
      <c r="CQ64" s="758"/>
      <c r="CR64" s="756"/>
      <c r="CS64" s="757"/>
      <c r="CT64" s="757"/>
      <c r="CU64" s="757"/>
      <c r="CV64" s="758"/>
      <c r="CW64" s="756"/>
      <c r="CX64" s="757"/>
      <c r="CY64" s="757"/>
      <c r="CZ64" s="757"/>
      <c r="DA64" s="758"/>
      <c r="DB64" s="756"/>
      <c r="DC64" s="757"/>
      <c r="DD64" s="757"/>
      <c r="DE64" s="757"/>
      <c r="DF64" s="758"/>
      <c r="DG64" s="756"/>
      <c r="DH64" s="757"/>
      <c r="DI64" s="757"/>
      <c r="DJ64" s="757"/>
      <c r="DK64" s="758"/>
      <c r="DL64" s="756"/>
      <c r="DM64" s="757"/>
      <c r="DN64" s="757"/>
      <c r="DO64" s="757"/>
      <c r="DP64" s="758"/>
      <c r="DQ64" s="756"/>
      <c r="DR64" s="757"/>
      <c r="DS64" s="757"/>
      <c r="DT64" s="757"/>
      <c r="DU64" s="758"/>
      <c r="DV64" s="763"/>
      <c r="DW64" s="764"/>
      <c r="DX64" s="764"/>
      <c r="DY64" s="764"/>
      <c r="DZ64" s="794"/>
      <c r="EA64" s="218"/>
    </row>
    <row r="65" spans="1:131" ht="26.25" customHeight="1" thickBot="1" x14ac:dyDescent="0.25">
      <c r="A65" s="220" t="s">
        <v>396</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763"/>
      <c r="BT65" s="764"/>
      <c r="BU65" s="764"/>
      <c r="BV65" s="764"/>
      <c r="BW65" s="764"/>
      <c r="BX65" s="764"/>
      <c r="BY65" s="764"/>
      <c r="BZ65" s="764"/>
      <c r="CA65" s="764"/>
      <c r="CB65" s="764"/>
      <c r="CC65" s="764"/>
      <c r="CD65" s="764"/>
      <c r="CE65" s="764"/>
      <c r="CF65" s="764"/>
      <c r="CG65" s="765"/>
      <c r="CH65" s="756"/>
      <c r="CI65" s="757"/>
      <c r="CJ65" s="757"/>
      <c r="CK65" s="757"/>
      <c r="CL65" s="758"/>
      <c r="CM65" s="756"/>
      <c r="CN65" s="757"/>
      <c r="CO65" s="757"/>
      <c r="CP65" s="757"/>
      <c r="CQ65" s="758"/>
      <c r="CR65" s="756"/>
      <c r="CS65" s="757"/>
      <c r="CT65" s="757"/>
      <c r="CU65" s="757"/>
      <c r="CV65" s="758"/>
      <c r="CW65" s="756"/>
      <c r="CX65" s="757"/>
      <c r="CY65" s="757"/>
      <c r="CZ65" s="757"/>
      <c r="DA65" s="758"/>
      <c r="DB65" s="756"/>
      <c r="DC65" s="757"/>
      <c r="DD65" s="757"/>
      <c r="DE65" s="757"/>
      <c r="DF65" s="758"/>
      <c r="DG65" s="756"/>
      <c r="DH65" s="757"/>
      <c r="DI65" s="757"/>
      <c r="DJ65" s="757"/>
      <c r="DK65" s="758"/>
      <c r="DL65" s="756"/>
      <c r="DM65" s="757"/>
      <c r="DN65" s="757"/>
      <c r="DO65" s="757"/>
      <c r="DP65" s="758"/>
      <c r="DQ65" s="756"/>
      <c r="DR65" s="757"/>
      <c r="DS65" s="757"/>
      <c r="DT65" s="757"/>
      <c r="DU65" s="758"/>
      <c r="DV65" s="763"/>
      <c r="DW65" s="764"/>
      <c r="DX65" s="764"/>
      <c r="DY65" s="764"/>
      <c r="DZ65" s="794"/>
      <c r="EA65" s="218"/>
    </row>
    <row r="66" spans="1:131" ht="26.25" customHeight="1" x14ac:dyDescent="0.2">
      <c r="A66" s="735" t="s">
        <v>397</v>
      </c>
      <c r="B66" s="736"/>
      <c r="C66" s="736"/>
      <c r="D66" s="736"/>
      <c r="E66" s="736"/>
      <c r="F66" s="736"/>
      <c r="G66" s="736"/>
      <c r="H66" s="736"/>
      <c r="I66" s="736"/>
      <c r="J66" s="736"/>
      <c r="K66" s="736"/>
      <c r="L66" s="736"/>
      <c r="M66" s="736"/>
      <c r="N66" s="736"/>
      <c r="O66" s="736"/>
      <c r="P66" s="737"/>
      <c r="Q66" s="731" t="s">
        <v>380</v>
      </c>
      <c r="R66" s="727"/>
      <c r="S66" s="727"/>
      <c r="T66" s="727"/>
      <c r="U66" s="728"/>
      <c r="V66" s="731" t="s">
        <v>381</v>
      </c>
      <c r="W66" s="727"/>
      <c r="X66" s="727"/>
      <c r="Y66" s="727"/>
      <c r="Z66" s="728"/>
      <c r="AA66" s="731" t="s">
        <v>382</v>
      </c>
      <c r="AB66" s="727"/>
      <c r="AC66" s="727"/>
      <c r="AD66" s="727"/>
      <c r="AE66" s="728"/>
      <c r="AF66" s="869" t="s">
        <v>383</v>
      </c>
      <c r="AG66" s="821"/>
      <c r="AH66" s="821"/>
      <c r="AI66" s="821"/>
      <c r="AJ66" s="870"/>
      <c r="AK66" s="731" t="s">
        <v>384</v>
      </c>
      <c r="AL66" s="736"/>
      <c r="AM66" s="736"/>
      <c r="AN66" s="736"/>
      <c r="AO66" s="737"/>
      <c r="AP66" s="731" t="s">
        <v>385</v>
      </c>
      <c r="AQ66" s="727"/>
      <c r="AR66" s="727"/>
      <c r="AS66" s="727"/>
      <c r="AT66" s="728"/>
      <c r="AU66" s="731" t="s">
        <v>398</v>
      </c>
      <c r="AV66" s="727"/>
      <c r="AW66" s="727"/>
      <c r="AX66" s="727"/>
      <c r="AY66" s="728"/>
      <c r="AZ66" s="731" t="s">
        <v>364</v>
      </c>
      <c r="BA66" s="727"/>
      <c r="BB66" s="727"/>
      <c r="BC66" s="727"/>
      <c r="BD66" s="733"/>
      <c r="BE66" s="229"/>
      <c r="BF66" s="229"/>
      <c r="BG66" s="229"/>
      <c r="BH66" s="229"/>
      <c r="BI66" s="229"/>
      <c r="BJ66" s="229"/>
      <c r="BK66" s="229"/>
      <c r="BL66" s="229"/>
      <c r="BM66" s="229"/>
      <c r="BN66" s="229"/>
      <c r="BO66" s="229"/>
      <c r="BP66" s="229"/>
      <c r="BQ66" s="226">
        <v>60</v>
      </c>
      <c r="BR66" s="231"/>
      <c r="BS66" s="860"/>
      <c r="BT66" s="861"/>
      <c r="BU66" s="861"/>
      <c r="BV66" s="861"/>
      <c r="BW66" s="861"/>
      <c r="BX66" s="861"/>
      <c r="BY66" s="861"/>
      <c r="BZ66" s="861"/>
      <c r="CA66" s="861"/>
      <c r="CB66" s="861"/>
      <c r="CC66" s="861"/>
      <c r="CD66" s="861"/>
      <c r="CE66" s="861"/>
      <c r="CF66" s="861"/>
      <c r="CG66" s="863"/>
      <c r="CH66" s="864"/>
      <c r="CI66" s="865"/>
      <c r="CJ66" s="865"/>
      <c r="CK66" s="865"/>
      <c r="CL66" s="866"/>
      <c r="CM66" s="864"/>
      <c r="CN66" s="865"/>
      <c r="CO66" s="865"/>
      <c r="CP66" s="865"/>
      <c r="CQ66" s="866"/>
      <c r="CR66" s="864"/>
      <c r="CS66" s="865"/>
      <c r="CT66" s="865"/>
      <c r="CU66" s="865"/>
      <c r="CV66" s="866"/>
      <c r="CW66" s="864"/>
      <c r="CX66" s="865"/>
      <c r="CY66" s="865"/>
      <c r="CZ66" s="865"/>
      <c r="DA66" s="866"/>
      <c r="DB66" s="864"/>
      <c r="DC66" s="865"/>
      <c r="DD66" s="865"/>
      <c r="DE66" s="865"/>
      <c r="DF66" s="866"/>
      <c r="DG66" s="864"/>
      <c r="DH66" s="865"/>
      <c r="DI66" s="865"/>
      <c r="DJ66" s="865"/>
      <c r="DK66" s="866"/>
      <c r="DL66" s="864"/>
      <c r="DM66" s="865"/>
      <c r="DN66" s="865"/>
      <c r="DO66" s="865"/>
      <c r="DP66" s="866"/>
      <c r="DQ66" s="864"/>
      <c r="DR66" s="865"/>
      <c r="DS66" s="865"/>
      <c r="DT66" s="865"/>
      <c r="DU66" s="866"/>
      <c r="DV66" s="860"/>
      <c r="DW66" s="861"/>
      <c r="DX66" s="861"/>
      <c r="DY66" s="861"/>
      <c r="DZ66" s="862"/>
      <c r="EA66" s="218"/>
    </row>
    <row r="67" spans="1:131" ht="26.25" customHeight="1" thickBot="1" x14ac:dyDescent="0.25">
      <c r="A67" s="738"/>
      <c r="B67" s="739"/>
      <c r="C67" s="739"/>
      <c r="D67" s="739"/>
      <c r="E67" s="739"/>
      <c r="F67" s="739"/>
      <c r="G67" s="739"/>
      <c r="H67" s="739"/>
      <c r="I67" s="739"/>
      <c r="J67" s="739"/>
      <c r="K67" s="739"/>
      <c r="L67" s="739"/>
      <c r="M67" s="739"/>
      <c r="N67" s="739"/>
      <c r="O67" s="739"/>
      <c r="P67" s="740"/>
      <c r="Q67" s="732"/>
      <c r="R67" s="729"/>
      <c r="S67" s="729"/>
      <c r="T67" s="729"/>
      <c r="U67" s="730"/>
      <c r="V67" s="732"/>
      <c r="W67" s="729"/>
      <c r="X67" s="729"/>
      <c r="Y67" s="729"/>
      <c r="Z67" s="730"/>
      <c r="AA67" s="732"/>
      <c r="AB67" s="729"/>
      <c r="AC67" s="729"/>
      <c r="AD67" s="729"/>
      <c r="AE67" s="730"/>
      <c r="AF67" s="871"/>
      <c r="AG67" s="824"/>
      <c r="AH67" s="824"/>
      <c r="AI67" s="824"/>
      <c r="AJ67" s="872"/>
      <c r="AK67" s="873"/>
      <c r="AL67" s="739"/>
      <c r="AM67" s="739"/>
      <c r="AN67" s="739"/>
      <c r="AO67" s="740"/>
      <c r="AP67" s="732"/>
      <c r="AQ67" s="729"/>
      <c r="AR67" s="729"/>
      <c r="AS67" s="729"/>
      <c r="AT67" s="730"/>
      <c r="AU67" s="732"/>
      <c r="AV67" s="729"/>
      <c r="AW67" s="729"/>
      <c r="AX67" s="729"/>
      <c r="AY67" s="730"/>
      <c r="AZ67" s="732"/>
      <c r="BA67" s="729"/>
      <c r="BB67" s="729"/>
      <c r="BC67" s="729"/>
      <c r="BD67" s="734"/>
      <c r="BE67" s="229"/>
      <c r="BF67" s="229"/>
      <c r="BG67" s="229"/>
      <c r="BH67" s="229"/>
      <c r="BI67" s="229"/>
      <c r="BJ67" s="229"/>
      <c r="BK67" s="229"/>
      <c r="BL67" s="229"/>
      <c r="BM67" s="229"/>
      <c r="BN67" s="229"/>
      <c r="BO67" s="229"/>
      <c r="BP67" s="229"/>
      <c r="BQ67" s="226">
        <v>61</v>
      </c>
      <c r="BR67" s="231"/>
      <c r="BS67" s="860"/>
      <c r="BT67" s="861"/>
      <c r="BU67" s="861"/>
      <c r="BV67" s="861"/>
      <c r="BW67" s="861"/>
      <c r="BX67" s="861"/>
      <c r="BY67" s="861"/>
      <c r="BZ67" s="861"/>
      <c r="CA67" s="861"/>
      <c r="CB67" s="861"/>
      <c r="CC67" s="861"/>
      <c r="CD67" s="861"/>
      <c r="CE67" s="861"/>
      <c r="CF67" s="861"/>
      <c r="CG67" s="863"/>
      <c r="CH67" s="864"/>
      <c r="CI67" s="865"/>
      <c r="CJ67" s="865"/>
      <c r="CK67" s="865"/>
      <c r="CL67" s="866"/>
      <c r="CM67" s="864"/>
      <c r="CN67" s="865"/>
      <c r="CO67" s="865"/>
      <c r="CP67" s="865"/>
      <c r="CQ67" s="866"/>
      <c r="CR67" s="864"/>
      <c r="CS67" s="865"/>
      <c r="CT67" s="865"/>
      <c r="CU67" s="865"/>
      <c r="CV67" s="866"/>
      <c r="CW67" s="864"/>
      <c r="CX67" s="865"/>
      <c r="CY67" s="865"/>
      <c r="CZ67" s="865"/>
      <c r="DA67" s="866"/>
      <c r="DB67" s="864"/>
      <c r="DC67" s="865"/>
      <c r="DD67" s="865"/>
      <c r="DE67" s="865"/>
      <c r="DF67" s="866"/>
      <c r="DG67" s="864"/>
      <c r="DH67" s="865"/>
      <c r="DI67" s="865"/>
      <c r="DJ67" s="865"/>
      <c r="DK67" s="866"/>
      <c r="DL67" s="864"/>
      <c r="DM67" s="865"/>
      <c r="DN67" s="865"/>
      <c r="DO67" s="865"/>
      <c r="DP67" s="866"/>
      <c r="DQ67" s="864"/>
      <c r="DR67" s="865"/>
      <c r="DS67" s="865"/>
      <c r="DT67" s="865"/>
      <c r="DU67" s="866"/>
      <c r="DV67" s="860"/>
      <c r="DW67" s="861"/>
      <c r="DX67" s="861"/>
      <c r="DY67" s="861"/>
      <c r="DZ67" s="862"/>
      <c r="EA67" s="218"/>
    </row>
    <row r="68" spans="1:131" ht="26.25" customHeight="1" thickTop="1" x14ac:dyDescent="0.2">
      <c r="A68" s="224">
        <v>1</v>
      </c>
      <c r="B68" s="721" t="s">
        <v>543</v>
      </c>
      <c r="C68" s="722"/>
      <c r="D68" s="722"/>
      <c r="E68" s="722"/>
      <c r="F68" s="722"/>
      <c r="G68" s="722"/>
      <c r="H68" s="722"/>
      <c r="I68" s="722"/>
      <c r="J68" s="722"/>
      <c r="K68" s="722"/>
      <c r="L68" s="722"/>
      <c r="M68" s="722"/>
      <c r="N68" s="722"/>
      <c r="O68" s="722"/>
      <c r="P68" s="723"/>
      <c r="Q68" s="867">
        <v>5093</v>
      </c>
      <c r="R68" s="868"/>
      <c r="S68" s="868"/>
      <c r="T68" s="868"/>
      <c r="U68" s="868"/>
      <c r="V68" s="868">
        <v>5037</v>
      </c>
      <c r="W68" s="868"/>
      <c r="X68" s="868"/>
      <c r="Y68" s="868"/>
      <c r="Z68" s="868"/>
      <c r="AA68" s="868">
        <v>56</v>
      </c>
      <c r="AB68" s="868"/>
      <c r="AC68" s="868"/>
      <c r="AD68" s="868"/>
      <c r="AE68" s="868"/>
      <c r="AF68" s="868">
        <v>56</v>
      </c>
      <c r="AG68" s="868"/>
      <c r="AH68" s="868"/>
      <c r="AI68" s="868"/>
      <c r="AJ68" s="868"/>
      <c r="AK68" s="868">
        <v>1632</v>
      </c>
      <c r="AL68" s="868"/>
      <c r="AM68" s="868"/>
      <c r="AN68" s="868"/>
      <c r="AO68" s="868"/>
      <c r="AP68" s="868" t="s">
        <v>552</v>
      </c>
      <c r="AQ68" s="868"/>
      <c r="AR68" s="868"/>
      <c r="AS68" s="868"/>
      <c r="AT68" s="868"/>
      <c r="AU68" s="868" t="s">
        <v>552</v>
      </c>
      <c r="AV68" s="868"/>
      <c r="AW68" s="868"/>
      <c r="AX68" s="868"/>
      <c r="AY68" s="868"/>
      <c r="AZ68" s="874"/>
      <c r="BA68" s="874"/>
      <c r="BB68" s="874"/>
      <c r="BC68" s="874"/>
      <c r="BD68" s="875"/>
      <c r="BE68" s="229"/>
      <c r="BF68" s="229"/>
      <c r="BG68" s="229"/>
      <c r="BH68" s="229"/>
      <c r="BI68" s="229"/>
      <c r="BJ68" s="229"/>
      <c r="BK68" s="229"/>
      <c r="BL68" s="229"/>
      <c r="BM68" s="229"/>
      <c r="BN68" s="229"/>
      <c r="BO68" s="229"/>
      <c r="BP68" s="229"/>
      <c r="BQ68" s="226">
        <v>62</v>
      </c>
      <c r="BR68" s="231"/>
      <c r="BS68" s="860"/>
      <c r="BT68" s="861"/>
      <c r="BU68" s="861"/>
      <c r="BV68" s="861"/>
      <c r="BW68" s="861"/>
      <c r="BX68" s="861"/>
      <c r="BY68" s="861"/>
      <c r="BZ68" s="861"/>
      <c r="CA68" s="861"/>
      <c r="CB68" s="861"/>
      <c r="CC68" s="861"/>
      <c r="CD68" s="861"/>
      <c r="CE68" s="861"/>
      <c r="CF68" s="861"/>
      <c r="CG68" s="863"/>
      <c r="CH68" s="864"/>
      <c r="CI68" s="865"/>
      <c r="CJ68" s="865"/>
      <c r="CK68" s="865"/>
      <c r="CL68" s="866"/>
      <c r="CM68" s="864"/>
      <c r="CN68" s="865"/>
      <c r="CO68" s="865"/>
      <c r="CP68" s="865"/>
      <c r="CQ68" s="866"/>
      <c r="CR68" s="864"/>
      <c r="CS68" s="865"/>
      <c r="CT68" s="865"/>
      <c r="CU68" s="865"/>
      <c r="CV68" s="866"/>
      <c r="CW68" s="864"/>
      <c r="CX68" s="865"/>
      <c r="CY68" s="865"/>
      <c r="CZ68" s="865"/>
      <c r="DA68" s="866"/>
      <c r="DB68" s="864"/>
      <c r="DC68" s="865"/>
      <c r="DD68" s="865"/>
      <c r="DE68" s="865"/>
      <c r="DF68" s="866"/>
      <c r="DG68" s="864"/>
      <c r="DH68" s="865"/>
      <c r="DI68" s="865"/>
      <c r="DJ68" s="865"/>
      <c r="DK68" s="866"/>
      <c r="DL68" s="864"/>
      <c r="DM68" s="865"/>
      <c r="DN68" s="865"/>
      <c r="DO68" s="865"/>
      <c r="DP68" s="866"/>
      <c r="DQ68" s="864"/>
      <c r="DR68" s="865"/>
      <c r="DS68" s="865"/>
      <c r="DT68" s="865"/>
      <c r="DU68" s="866"/>
      <c r="DV68" s="860"/>
      <c r="DW68" s="861"/>
      <c r="DX68" s="861"/>
      <c r="DY68" s="861"/>
      <c r="DZ68" s="862"/>
      <c r="EA68" s="218"/>
    </row>
    <row r="69" spans="1:131" ht="26.25" customHeight="1" x14ac:dyDescent="0.2">
      <c r="A69" s="226">
        <v>2</v>
      </c>
      <c r="B69" s="724" t="s">
        <v>544</v>
      </c>
      <c r="C69" s="725"/>
      <c r="D69" s="725"/>
      <c r="E69" s="725"/>
      <c r="F69" s="725"/>
      <c r="G69" s="725"/>
      <c r="H69" s="725"/>
      <c r="I69" s="725"/>
      <c r="J69" s="725"/>
      <c r="K69" s="725"/>
      <c r="L69" s="725"/>
      <c r="M69" s="725"/>
      <c r="N69" s="725"/>
      <c r="O69" s="725"/>
      <c r="P69" s="726"/>
      <c r="Q69" s="876">
        <v>124</v>
      </c>
      <c r="R69" s="836"/>
      <c r="S69" s="836"/>
      <c r="T69" s="836"/>
      <c r="U69" s="836"/>
      <c r="V69" s="836">
        <v>124</v>
      </c>
      <c r="W69" s="836"/>
      <c r="X69" s="836"/>
      <c r="Y69" s="836"/>
      <c r="Z69" s="836"/>
      <c r="AA69" s="836">
        <v>1</v>
      </c>
      <c r="AB69" s="836"/>
      <c r="AC69" s="836"/>
      <c r="AD69" s="836"/>
      <c r="AE69" s="836"/>
      <c r="AF69" s="836">
        <v>1</v>
      </c>
      <c r="AG69" s="836"/>
      <c r="AH69" s="836"/>
      <c r="AI69" s="836"/>
      <c r="AJ69" s="836"/>
      <c r="AK69" s="836">
        <v>14</v>
      </c>
      <c r="AL69" s="836"/>
      <c r="AM69" s="836"/>
      <c r="AN69" s="836"/>
      <c r="AO69" s="836"/>
      <c r="AP69" s="836" t="s">
        <v>552</v>
      </c>
      <c r="AQ69" s="836"/>
      <c r="AR69" s="836"/>
      <c r="AS69" s="836"/>
      <c r="AT69" s="836"/>
      <c r="AU69" s="836" t="s">
        <v>552</v>
      </c>
      <c r="AV69" s="836"/>
      <c r="AW69" s="836"/>
      <c r="AX69" s="836"/>
      <c r="AY69" s="836"/>
      <c r="AZ69" s="838"/>
      <c r="BA69" s="838"/>
      <c r="BB69" s="838"/>
      <c r="BC69" s="838"/>
      <c r="BD69" s="839"/>
      <c r="BE69" s="229"/>
      <c r="BF69" s="229"/>
      <c r="BG69" s="229"/>
      <c r="BH69" s="229"/>
      <c r="BI69" s="229"/>
      <c r="BJ69" s="229"/>
      <c r="BK69" s="229"/>
      <c r="BL69" s="229"/>
      <c r="BM69" s="229"/>
      <c r="BN69" s="229"/>
      <c r="BO69" s="229"/>
      <c r="BP69" s="229"/>
      <c r="BQ69" s="226">
        <v>63</v>
      </c>
      <c r="BR69" s="231"/>
      <c r="BS69" s="860"/>
      <c r="BT69" s="861"/>
      <c r="BU69" s="861"/>
      <c r="BV69" s="861"/>
      <c r="BW69" s="861"/>
      <c r="BX69" s="861"/>
      <c r="BY69" s="861"/>
      <c r="BZ69" s="861"/>
      <c r="CA69" s="861"/>
      <c r="CB69" s="861"/>
      <c r="CC69" s="861"/>
      <c r="CD69" s="861"/>
      <c r="CE69" s="861"/>
      <c r="CF69" s="861"/>
      <c r="CG69" s="863"/>
      <c r="CH69" s="864"/>
      <c r="CI69" s="865"/>
      <c r="CJ69" s="865"/>
      <c r="CK69" s="865"/>
      <c r="CL69" s="866"/>
      <c r="CM69" s="864"/>
      <c r="CN69" s="865"/>
      <c r="CO69" s="865"/>
      <c r="CP69" s="865"/>
      <c r="CQ69" s="866"/>
      <c r="CR69" s="864"/>
      <c r="CS69" s="865"/>
      <c r="CT69" s="865"/>
      <c r="CU69" s="865"/>
      <c r="CV69" s="866"/>
      <c r="CW69" s="864"/>
      <c r="CX69" s="865"/>
      <c r="CY69" s="865"/>
      <c r="CZ69" s="865"/>
      <c r="DA69" s="866"/>
      <c r="DB69" s="864"/>
      <c r="DC69" s="865"/>
      <c r="DD69" s="865"/>
      <c r="DE69" s="865"/>
      <c r="DF69" s="866"/>
      <c r="DG69" s="864"/>
      <c r="DH69" s="865"/>
      <c r="DI69" s="865"/>
      <c r="DJ69" s="865"/>
      <c r="DK69" s="866"/>
      <c r="DL69" s="864"/>
      <c r="DM69" s="865"/>
      <c r="DN69" s="865"/>
      <c r="DO69" s="865"/>
      <c r="DP69" s="866"/>
      <c r="DQ69" s="864"/>
      <c r="DR69" s="865"/>
      <c r="DS69" s="865"/>
      <c r="DT69" s="865"/>
      <c r="DU69" s="866"/>
      <c r="DV69" s="860"/>
      <c r="DW69" s="861"/>
      <c r="DX69" s="861"/>
      <c r="DY69" s="861"/>
      <c r="DZ69" s="862"/>
      <c r="EA69" s="218"/>
    </row>
    <row r="70" spans="1:131" ht="26.25" customHeight="1" x14ac:dyDescent="0.2">
      <c r="A70" s="226">
        <v>3</v>
      </c>
      <c r="B70" s="724" t="s">
        <v>545</v>
      </c>
      <c r="C70" s="725"/>
      <c r="D70" s="725"/>
      <c r="E70" s="725"/>
      <c r="F70" s="725"/>
      <c r="G70" s="725"/>
      <c r="H70" s="725"/>
      <c r="I70" s="725"/>
      <c r="J70" s="725"/>
      <c r="K70" s="725"/>
      <c r="L70" s="725"/>
      <c r="M70" s="725"/>
      <c r="N70" s="725"/>
      <c r="O70" s="725"/>
      <c r="P70" s="726"/>
      <c r="Q70" s="876">
        <v>133</v>
      </c>
      <c r="R70" s="836"/>
      <c r="S70" s="836"/>
      <c r="T70" s="836"/>
      <c r="U70" s="836"/>
      <c r="V70" s="836">
        <v>120</v>
      </c>
      <c r="W70" s="836"/>
      <c r="X70" s="836"/>
      <c r="Y70" s="836"/>
      <c r="Z70" s="836"/>
      <c r="AA70" s="836">
        <v>13</v>
      </c>
      <c r="AB70" s="836"/>
      <c r="AC70" s="836"/>
      <c r="AD70" s="836"/>
      <c r="AE70" s="836"/>
      <c r="AF70" s="836">
        <v>13</v>
      </c>
      <c r="AG70" s="836"/>
      <c r="AH70" s="836"/>
      <c r="AI70" s="836"/>
      <c r="AJ70" s="836"/>
      <c r="AK70" s="836">
        <v>27</v>
      </c>
      <c r="AL70" s="836"/>
      <c r="AM70" s="836"/>
      <c r="AN70" s="836"/>
      <c r="AO70" s="836"/>
      <c r="AP70" s="836" t="s">
        <v>552</v>
      </c>
      <c r="AQ70" s="836"/>
      <c r="AR70" s="836"/>
      <c r="AS70" s="836"/>
      <c r="AT70" s="836"/>
      <c r="AU70" s="836" t="s">
        <v>552</v>
      </c>
      <c r="AV70" s="836"/>
      <c r="AW70" s="836"/>
      <c r="AX70" s="836"/>
      <c r="AY70" s="836"/>
      <c r="AZ70" s="838"/>
      <c r="BA70" s="838"/>
      <c r="BB70" s="838"/>
      <c r="BC70" s="838"/>
      <c r="BD70" s="839"/>
      <c r="BE70" s="229"/>
      <c r="BF70" s="229"/>
      <c r="BG70" s="229"/>
      <c r="BH70" s="229"/>
      <c r="BI70" s="229"/>
      <c r="BJ70" s="229"/>
      <c r="BK70" s="229"/>
      <c r="BL70" s="229"/>
      <c r="BM70" s="229"/>
      <c r="BN70" s="229"/>
      <c r="BO70" s="229"/>
      <c r="BP70" s="229"/>
      <c r="BQ70" s="226">
        <v>64</v>
      </c>
      <c r="BR70" s="231"/>
      <c r="BS70" s="860"/>
      <c r="BT70" s="861"/>
      <c r="BU70" s="861"/>
      <c r="BV70" s="861"/>
      <c r="BW70" s="861"/>
      <c r="BX70" s="861"/>
      <c r="BY70" s="861"/>
      <c r="BZ70" s="861"/>
      <c r="CA70" s="861"/>
      <c r="CB70" s="861"/>
      <c r="CC70" s="861"/>
      <c r="CD70" s="861"/>
      <c r="CE70" s="861"/>
      <c r="CF70" s="861"/>
      <c r="CG70" s="863"/>
      <c r="CH70" s="864"/>
      <c r="CI70" s="865"/>
      <c r="CJ70" s="865"/>
      <c r="CK70" s="865"/>
      <c r="CL70" s="866"/>
      <c r="CM70" s="864"/>
      <c r="CN70" s="865"/>
      <c r="CO70" s="865"/>
      <c r="CP70" s="865"/>
      <c r="CQ70" s="866"/>
      <c r="CR70" s="864"/>
      <c r="CS70" s="865"/>
      <c r="CT70" s="865"/>
      <c r="CU70" s="865"/>
      <c r="CV70" s="866"/>
      <c r="CW70" s="864"/>
      <c r="CX70" s="865"/>
      <c r="CY70" s="865"/>
      <c r="CZ70" s="865"/>
      <c r="DA70" s="866"/>
      <c r="DB70" s="864"/>
      <c r="DC70" s="865"/>
      <c r="DD70" s="865"/>
      <c r="DE70" s="865"/>
      <c r="DF70" s="866"/>
      <c r="DG70" s="864"/>
      <c r="DH70" s="865"/>
      <c r="DI70" s="865"/>
      <c r="DJ70" s="865"/>
      <c r="DK70" s="866"/>
      <c r="DL70" s="864"/>
      <c r="DM70" s="865"/>
      <c r="DN70" s="865"/>
      <c r="DO70" s="865"/>
      <c r="DP70" s="866"/>
      <c r="DQ70" s="864"/>
      <c r="DR70" s="865"/>
      <c r="DS70" s="865"/>
      <c r="DT70" s="865"/>
      <c r="DU70" s="866"/>
      <c r="DV70" s="860"/>
      <c r="DW70" s="861"/>
      <c r="DX70" s="861"/>
      <c r="DY70" s="861"/>
      <c r="DZ70" s="862"/>
      <c r="EA70" s="218"/>
    </row>
    <row r="71" spans="1:131" ht="26.25" customHeight="1" x14ac:dyDescent="0.2">
      <c r="A71" s="226">
        <v>4</v>
      </c>
      <c r="B71" s="724" t="s">
        <v>546</v>
      </c>
      <c r="C71" s="725"/>
      <c r="D71" s="725"/>
      <c r="E71" s="725"/>
      <c r="F71" s="725"/>
      <c r="G71" s="725"/>
      <c r="H71" s="725"/>
      <c r="I71" s="725"/>
      <c r="J71" s="725"/>
      <c r="K71" s="725"/>
      <c r="L71" s="725"/>
      <c r="M71" s="725"/>
      <c r="N71" s="725"/>
      <c r="O71" s="725"/>
      <c r="P71" s="726"/>
      <c r="Q71" s="876">
        <v>167564</v>
      </c>
      <c r="R71" s="836"/>
      <c r="S71" s="836"/>
      <c r="T71" s="836"/>
      <c r="U71" s="836"/>
      <c r="V71" s="836">
        <v>164371</v>
      </c>
      <c r="W71" s="836"/>
      <c r="X71" s="836"/>
      <c r="Y71" s="836"/>
      <c r="Z71" s="836"/>
      <c r="AA71" s="836">
        <v>3193</v>
      </c>
      <c r="AB71" s="836"/>
      <c r="AC71" s="836"/>
      <c r="AD71" s="836"/>
      <c r="AE71" s="836"/>
      <c r="AF71" s="836">
        <v>3193</v>
      </c>
      <c r="AG71" s="836"/>
      <c r="AH71" s="836"/>
      <c r="AI71" s="836"/>
      <c r="AJ71" s="836"/>
      <c r="AK71" s="836" t="s">
        <v>552</v>
      </c>
      <c r="AL71" s="836"/>
      <c r="AM71" s="836"/>
      <c r="AN71" s="836"/>
      <c r="AO71" s="836"/>
      <c r="AP71" s="836" t="s">
        <v>552</v>
      </c>
      <c r="AQ71" s="836"/>
      <c r="AR71" s="836"/>
      <c r="AS71" s="836"/>
      <c r="AT71" s="836"/>
      <c r="AU71" s="836" t="s">
        <v>552</v>
      </c>
      <c r="AV71" s="836"/>
      <c r="AW71" s="836"/>
      <c r="AX71" s="836"/>
      <c r="AY71" s="836"/>
      <c r="AZ71" s="838"/>
      <c r="BA71" s="838"/>
      <c r="BB71" s="838"/>
      <c r="BC71" s="838"/>
      <c r="BD71" s="839"/>
      <c r="BE71" s="229"/>
      <c r="BF71" s="229"/>
      <c r="BG71" s="229"/>
      <c r="BH71" s="229"/>
      <c r="BI71" s="229"/>
      <c r="BJ71" s="229"/>
      <c r="BK71" s="229"/>
      <c r="BL71" s="229"/>
      <c r="BM71" s="229"/>
      <c r="BN71" s="229"/>
      <c r="BO71" s="229"/>
      <c r="BP71" s="229"/>
      <c r="BQ71" s="226">
        <v>65</v>
      </c>
      <c r="BR71" s="231"/>
      <c r="BS71" s="860"/>
      <c r="BT71" s="861"/>
      <c r="BU71" s="861"/>
      <c r="BV71" s="861"/>
      <c r="BW71" s="861"/>
      <c r="BX71" s="861"/>
      <c r="BY71" s="861"/>
      <c r="BZ71" s="861"/>
      <c r="CA71" s="861"/>
      <c r="CB71" s="861"/>
      <c r="CC71" s="861"/>
      <c r="CD71" s="861"/>
      <c r="CE71" s="861"/>
      <c r="CF71" s="861"/>
      <c r="CG71" s="863"/>
      <c r="CH71" s="864"/>
      <c r="CI71" s="865"/>
      <c r="CJ71" s="865"/>
      <c r="CK71" s="865"/>
      <c r="CL71" s="866"/>
      <c r="CM71" s="864"/>
      <c r="CN71" s="865"/>
      <c r="CO71" s="865"/>
      <c r="CP71" s="865"/>
      <c r="CQ71" s="866"/>
      <c r="CR71" s="864"/>
      <c r="CS71" s="865"/>
      <c r="CT71" s="865"/>
      <c r="CU71" s="865"/>
      <c r="CV71" s="866"/>
      <c r="CW71" s="864"/>
      <c r="CX71" s="865"/>
      <c r="CY71" s="865"/>
      <c r="CZ71" s="865"/>
      <c r="DA71" s="866"/>
      <c r="DB71" s="864"/>
      <c r="DC71" s="865"/>
      <c r="DD71" s="865"/>
      <c r="DE71" s="865"/>
      <c r="DF71" s="866"/>
      <c r="DG71" s="864"/>
      <c r="DH71" s="865"/>
      <c r="DI71" s="865"/>
      <c r="DJ71" s="865"/>
      <c r="DK71" s="866"/>
      <c r="DL71" s="864"/>
      <c r="DM71" s="865"/>
      <c r="DN71" s="865"/>
      <c r="DO71" s="865"/>
      <c r="DP71" s="866"/>
      <c r="DQ71" s="864"/>
      <c r="DR71" s="865"/>
      <c r="DS71" s="865"/>
      <c r="DT71" s="865"/>
      <c r="DU71" s="866"/>
      <c r="DV71" s="860"/>
      <c r="DW71" s="861"/>
      <c r="DX71" s="861"/>
      <c r="DY71" s="861"/>
      <c r="DZ71" s="862"/>
      <c r="EA71" s="218"/>
    </row>
    <row r="72" spans="1:131" ht="26.25" customHeight="1" x14ac:dyDescent="0.2">
      <c r="A72" s="226">
        <v>5</v>
      </c>
      <c r="B72" s="724" t="s">
        <v>547</v>
      </c>
      <c r="C72" s="725"/>
      <c r="D72" s="725"/>
      <c r="E72" s="725"/>
      <c r="F72" s="725"/>
      <c r="G72" s="725"/>
      <c r="H72" s="725"/>
      <c r="I72" s="725"/>
      <c r="J72" s="725"/>
      <c r="K72" s="725"/>
      <c r="L72" s="725"/>
      <c r="M72" s="725"/>
      <c r="N72" s="725"/>
      <c r="O72" s="725"/>
      <c r="P72" s="726"/>
      <c r="Q72" s="876">
        <v>2498</v>
      </c>
      <c r="R72" s="836"/>
      <c r="S72" s="836"/>
      <c r="T72" s="836"/>
      <c r="U72" s="836"/>
      <c r="V72" s="836">
        <v>2430</v>
      </c>
      <c r="W72" s="836"/>
      <c r="X72" s="836"/>
      <c r="Y72" s="836"/>
      <c r="Z72" s="836"/>
      <c r="AA72" s="836">
        <v>67</v>
      </c>
      <c r="AB72" s="836"/>
      <c r="AC72" s="836"/>
      <c r="AD72" s="836"/>
      <c r="AE72" s="836"/>
      <c r="AF72" s="836">
        <v>67</v>
      </c>
      <c r="AG72" s="836"/>
      <c r="AH72" s="836"/>
      <c r="AI72" s="836"/>
      <c r="AJ72" s="836"/>
      <c r="AK72" s="836" t="s">
        <v>552</v>
      </c>
      <c r="AL72" s="836"/>
      <c r="AM72" s="836"/>
      <c r="AN72" s="836"/>
      <c r="AO72" s="836"/>
      <c r="AP72" s="836">
        <v>4051</v>
      </c>
      <c r="AQ72" s="836"/>
      <c r="AR72" s="836"/>
      <c r="AS72" s="836"/>
      <c r="AT72" s="836"/>
      <c r="AU72" s="836">
        <v>354</v>
      </c>
      <c r="AV72" s="836"/>
      <c r="AW72" s="836"/>
      <c r="AX72" s="836"/>
      <c r="AY72" s="836"/>
      <c r="AZ72" s="838"/>
      <c r="BA72" s="838"/>
      <c r="BB72" s="838"/>
      <c r="BC72" s="838"/>
      <c r="BD72" s="839"/>
      <c r="BE72" s="229"/>
      <c r="BF72" s="229"/>
      <c r="BG72" s="229"/>
      <c r="BH72" s="229"/>
      <c r="BI72" s="229"/>
      <c r="BJ72" s="229"/>
      <c r="BK72" s="229"/>
      <c r="BL72" s="229"/>
      <c r="BM72" s="229"/>
      <c r="BN72" s="229"/>
      <c r="BO72" s="229"/>
      <c r="BP72" s="229"/>
      <c r="BQ72" s="226">
        <v>66</v>
      </c>
      <c r="BR72" s="231"/>
      <c r="BS72" s="860"/>
      <c r="BT72" s="861"/>
      <c r="BU72" s="861"/>
      <c r="BV72" s="861"/>
      <c r="BW72" s="861"/>
      <c r="BX72" s="861"/>
      <c r="BY72" s="861"/>
      <c r="BZ72" s="861"/>
      <c r="CA72" s="861"/>
      <c r="CB72" s="861"/>
      <c r="CC72" s="861"/>
      <c r="CD72" s="861"/>
      <c r="CE72" s="861"/>
      <c r="CF72" s="861"/>
      <c r="CG72" s="863"/>
      <c r="CH72" s="864"/>
      <c r="CI72" s="865"/>
      <c r="CJ72" s="865"/>
      <c r="CK72" s="865"/>
      <c r="CL72" s="866"/>
      <c r="CM72" s="864"/>
      <c r="CN72" s="865"/>
      <c r="CO72" s="865"/>
      <c r="CP72" s="865"/>
      <c r="CQ72" s="866"/>
      <c r="CR72" s="864"/>
      <c r="CS72" s="865"/>
      <c r="CT72" s="865"/>
      <c r="CU72" s="865"/>
      <c r="CV72" s="866"/>
      <c r="CW72" s="864"/>
      <c r="CX72" s="865"/>
      <c r="CY72" s="865"/>
      <c r="CZ72" s="865"/>
      <c r="DA72" s="866"/>
      <c r="DB72" s="864"/>
      <c r="DC72" s="865"/>
      <c r="DD72" s="865"/>
      <c r="DE72" s="865"/>
      <c r="DF72" s="866"/>
      <c r="DG72" s="864"/>
      <c r="DH72" s="865"/>
      <c r="DI72" s="865"/>
      <c r="DJ72" s="865"/>
      <c r="DK72" s="866"/>
      <c r="DL72" s="864"/>
      <c r="DM72" s="865"/>
      <c r="DN72" s="865"/>
      <c r="DO72" s="865"/>
      <c r="DP72" s="866"/>
      <c r="DQ72" s="864"/>
      <c r="DR72" s="865"/>
      <c r="DS72" s="865"/>
      <c r="DT72" s="865"/>
      <c r="DU72" s="866"/>
      <c r="DV72" s="860"/>
      <c r="DW72" s="861"/>
      <c r="DX72" s="861"/>
      <c r="DY72" s="861"/>
      <c r="DZ72" s="862"/>
      <c r="EA72" s="218"/>
    </row>
    <row r="73" spans="1:131" ht="26.25" customHeight="1" x14ac:dyDescent="0.2">
      <c r="A73" s="226">
        <v>6</v>
      </c>
      <c r="B73" s="724" t="s">
        <v>548</v>
      </c>
      <c r="C73" s="725"/>
      <c r="D73" s="725"/>
      <c r="E73" s="725"/>
      <c r="F73" s="725"/>
      <c r="G73" s="725"/>
      <c r="H73" s="725"/>
      <c r="I73" s="725"/>
      <c r="J73" s="725"/>
      <c r="K73" s="725"/>
      <c r="L73" s="725"/>
      <c r="M73" s="725"/>
      <c r="N73" s="725"/>
      <c r="O73" s="725"/>
      <c r="P73" s="726"/>
      <c r="Q73" s="876">
        <v>502</v>
      </c>
      <c r="R73" s="836"/>
      <c r="S73" s="836"/>
      <c r="T73" s="836"/>
      <c r="U73" s="836"/>
      <c r="V73" s="836">
        <v>488</v>
      </c>
      <c r="W73" s="836"/>
      <c r="X73" s="836"/>
      <c r="Y73" s="836"/>
      <c r="Z73" s="836"/>
      <c r="AA73" s="836">
        <v>15</v>
      </c>
      <c r="AB73" s="836"/>
      <c r="AC73" s="836"/>
      <c r="AD73" s="836"/>
      <c r="AE73" s="836"/>
      <c r="AF73" s="836">
        <v>15</v>
      </c>
      <c r="AG73" s="836"/>
      <c r="AH73" s="836"/>
      <c r="AI73" s="836"/>
      <c r="AJ73" s="836"/>
      <c r="AK73" s="836">
        <v>97</v>
      </c>
      <c r="AL73" s="836"/>
      <c r="AM73" s="836"/>
      <c r="AN73" s="836"/>
      <c r="AO73" s="836"/>
      <c r="AP73" s="836">
        <v>41</v>
      </c>
      <c r="AQ73" s="836"/>
      <c r="AR73" s="836"/>
      <c r="AS73" s="836"/>
      <c r="AT73" s="836"/>
      <c r="AU73" s="836">
        <v>4</v>
      </c>
      <c r="AV73" s="836"/>
      <c r="AW73" s="836"/>
      <c r="AX73" s="836"/>
      <c r="AY73" s="836"/>
      <c r="AZ73" s="838"/>
      <c r="BA73" s="838"/>
      <c r="BB73" s="838"/>
      <c r="BC73" s="838"/>
      <c r="BD73" s="839"/>
      <c r="BE73" s="229"/>
      <c r="BF73" s="229"/>
      <c r="BG73" s="229"/>
      <c r="BH73" s="229"/>
      <c r="BI73" s="229"/>
      <c r="BJ73" s="229"/>
      <c r="BK73" s="229"/>
      <c r="BL73" s="229"/>
      <c r="BM73" s="229"/>
      <c r="BN73" s="229"/>
      <c r="BO73" s="229"/>
      <c r="BP73" s="229"/>
      <c r="BQ73" s="226">
        <v>67</v>
      </c>
      <c r="BR73" s="231"/>
      <c r="BS73" s="860"/>
      <c r="BT73" s="861"/>
      <c r="BU73" s="861"/>
      <c r="BV73" s="861"/>
      <c r="BW73" s="861"/>
      <c r="BX73" s="861"/>
      <c r="BY73" s="861"/>
      <c r="BZ73" s="861"/>
      <c r="CA73" s="861"/>
      <c r="CB73" s="861"/>
      <c r="CC73" s="861"/>
      <c r="CD73" s="861"/>
      <c r="CE73" s="861"/>
      <c r="CF73" s="861"/>
      <c r="CG73" s="863"/>
      <c r="CH73" s="864"/>
      <c r="CI73" s="865"/>
      <c r="CJ73" s="865"/>
      <c r="CK73" s="865"/>
      <c r="CL73" s="866"/>
      <c r="CM73" s="864"/>
      <c r="CN73" s="865"/>
      <c r="CO73" s="865"/>
      <c r="CP73" s="865"/>
      <c r="CQ73" s="866"/>
      <c r="CR73" s="864"/>
      <c r="CS73" s="865"/>
      <c r="CT73" s="865"/>
      <c r="CU73" s="865"/>
      <c r="CV73" s="866"/>
      <c r="CW73" s="864"/>
      <c r="CX73" s="865"/>
      <c r="CY73" s="865"/>
      <c r="CZ73" s="865"/>
      <c r="DA73" s="866"/>
      <c r="DB73" s="864"/>
      <c r="DC73" s="865"/>
      <c r="DD73" s="865"/>
      <c r="DE73" s="865"/>
      <c r="DF73" s="866"/>
      <c r="DG73" s="864"/>
      <c r="DH73" s="865"/>
      <c r="DI73" s="865"/>
      <c r="DJ73" s="865"/>
      <c r="DK73" s="866"/>
      <c r="DL73" s="864"/>
      <c r="DM73" s="865"/>
      <c r="DN73" s="865"/>
      <c r="DO73" s="865"/>
      <c r="DP73" s="866"/>
      <c r="DQ73" s="864"/>
      <c r="DR73" s="865"/>
      <c r="DS73" s="865"/>
      <c r="DT73" s="865"/>
      <c r="DU73" s="866"/>
      <c r="DV73" s="860"/>
      <c r="DW73" s="861"/>
      <c r="DX73" s="861"/>
      <c r="DY73" s="861"/>
      <c r="DZ73" s="862"/>
      <c r="EA73" s="218"/>
    </row>
    <row r="74" spans="1:131" ht="26.25" customHeight="1" x14ac:dyDescent="0.2">
      <c r="A74" s="226">
        <v>7</v>
      </c>
      <c r="B74" s="724" t="s">
        <v>549</v>
      </c>
      <c r="C74" s="725"/>
      <c r="D74" s="725"/>
      <c r="E74" s="725"/>
      <c r="F74" s="725"/>
      <c r="G74" s="725"/>
      <c r="H74" s="725"/>
      <c r="I74" s="725"/>
      <c r="J74" s="725"/>
      <c r="K74" s="725"/>
      <c r="L74" s="725"/>
      <c r="M74" s="725"/>
      <c r="N74" s="725"/>
      <c r="O74" s="725"/>
      <c r="P74" s="726"/>
      <c r="Q74" s="876">
        <v>1298</v>
      </c>
      <c r="R74" s="836"/>
      <c r="S74" s="836"/>
      <c r="T74" s="836"/>
      <c r="U74" s="836"/>
      <c r="V74" s="836">
        <v>1294</v>
      </c>
      <c r="W74" s="836"/>
      <c r="X74" s="836"/>
      <c r="Y74" s="836"/>
      <c r="Z74" s="836"/>
      <c r="AA74" s="836">
        <v>42</v>
      </c>
      <c r="AB74" s="836"/>
      <c r="AC74" s="836"/>
      <c r="AD74" s="836"/>
      <c r="AE74" s="836"/>
      <c r="AF74" s="836">
        <v>42</v>
      </c>
      <c r="AG74" s="836"/>
      <c r="AH74" s="836"/>
      <c r="AI74" s="836"/>
      <c r="AJ74" s="836"/>
      <c r="AK74" s="836" t="s">
        <v>552</v>
      </c>
      <c r="AL74" s="836"/>
      <c r="AM74" s="836"/>
      <c r="AN74" s="836"/>
      <c r="AO74" s="836"/>
      <c r="AP74" s="836">
        <v>9</v>
      </c>
      <c r="AQ74" s="836"/>
      <c r="AR74" s="836"/>
      <c r="AS74" s="836"/>
      <c r="AT74" s="836"/>
      <c r="AU74" s="836">
        <v>1</v>
      </c>
      <c r="AV74" s="836"/>
      <c r="AW74" s="836"/>
      <c r="AX74" s="836"/>
      <c r="AY74" s="836"/>
      <c r="AZ74" s="838"/>
      <c r="BA74" s="838"/>
      <c r="BB74" s="838"/>
      <c r="BC74" s="838"/>
      <c r="BD74" s="839"/>
      <c r="BE74" s="229"/>
      <c r="BF74" s="229"/>
      <c r="BG74" s="229"/>
      <c r="BH74" s="229"/>
      <c r="BI74" s="229"/>
      <c r="BJ74" s="229"/>
      <c r="BK74" s="229"/>
      <c r="BL74" s="229"/>
      <c r="BM74" s="229"/>
      <c r="BN74" s="229"/>
      <c r="BO74" s="229"/>
      <c r="BP74" s="229"/>
      <c r="BQ74" s="226">
        <v>68</v>
      </c>
      <c r="BR74" s="231"/>
      <c r="BS74" s="860"/>
      <c r="BT74" s="861"/>
      <c r="BU74" s="861"/>
      <c r="BV74" s="861"/>
      <c r="BW74" s="861"/>
      <c r="BX74" s="861"/>
      <c r="BY74" s="861"/>
      <c r="BZ74" s="861"/>
      <c r="CA74" s="861"/>
      <c r="CB74" s="861"/>
      <c r="CC74" s="861"/>
      <c r="CD74" s="861"/>
      <c r="CE74" s="861"/>
      <c r="CF74" s="861"/>
      <c r="CG74" s="863"/>
      <c r="CH74" s="864"/>
      <c r="CI74" s="865"/>
      <c r="CJ74" s="865"/>
      <c r="CK74" s="865"/>
      <c r="CL74" s="866"/>
      <c r="CM74" s="864"/>
      <c r="CN74" s="865"/>
      <c r="CO74" s="865"/>
      <c r="CP74" s="865"/>
      <c r="CQ74" s="866"/>
      <c r="CR74" s="864"/>
      <c r="CS74" s="865"/>
      <c r="CT74" s="865"/>
      <c r="CU74" s="865"/>
      <c r="CV74" s="866"/>
      <c r="CW74" s="864"/>
      <c r="CX74" s="865"/>
      <c r="CY74" s="865"/>
      <c r="CZ74" s="865"/>
      <c r="DA74" s="866"/>
      <c r="DB74" s="864"/>
      <c r="DC74" s="865"/>
      <c r="DD74" s="865"/>
      <c r="DE74" s="865"/>
      <c r="DF74" s="866"/>
      <c r="DG74" s="864"/>
      <c r="DH74" s="865"/>
      <c r="DI74" s="865"/>
      <c r="DJ74" s="865"/>
      <c r="DK74" s="866"/>
      <c r="DL74" s="864"/>
      <c r="DM74" s="865"/>
      <c r="DN74" s="865"/>
      <c r="DO74" s="865"/>
      <c r="DP74" s="866"/>
      <c r="DQ74" s="864"/>
      <c r="DR74" s="865"/>
      <c r="DS74" s="865"/>
      <c r="DT74" s="865"/>
      <c r="DU74" s="866"/>
      <c r="DV74" s="860"/>
      <c r="DW74" s="861"/>
      <c r="DX74" s="861"/>
      <c r="DY74" s="861"/>
      <c r="DZ74" s="862"/>
      <c r="EA74" s="218"/>
    </row>
    <row r="75" spans="1:131" ht="26.25" customHeight="1" x14ac:dyDescent="0.2">
      <c r="A75" s="226">
        <v>8</v>
      </c>
      <c r="B75" s="724" t="s">
        <v>550</v>
      </c>
      <c r="C75" s="725"/>
      <c r="D75" s="725"/>
      <c r="E75" s="725"/>
      <c r="F75" s="725"/>
      <c r="G75" s="725"/>
      <c r="H75" s="725"/>
      <c r="I75" s="725"/>
      <c r="J75" s="725"/>
      <c r="K75" s="725"/>
      <c r="L75" s="725"/>
      <c r="M75" s="725"/>
      <c r="N75" s="725"/>
      <c r="O75" s="725"/>
      <c r="P75" s="726"/>
      <c r="Q75" s="879">
        <v>970</v>
      </c>
      <c r="R75" s="878"/>
      <c r="S75" s="878"/>
      <c r="T75" s="878"/>
      <c r="U75" s="840"/>
      <c r="V75" s="877">
        <v>953</v>
      </c>
      <c r="W75" s="878"/>
      <c r="X75" s="878"/>
      <c r="Y75" s="878"/>
      <c r="Z75" s="840"/>
      <c r="AA75" s="877">
        <v>17</v>
      </c>
      <c r="AB75" s="878"/>
      <c r="AC75" s="878"/>
      <c r="AD75" s="878"/>
      <c r="AE75" s="840"/>
      <c r="AF75" s="877">
        <v>17</v>
      </c>
      <c r="AG75" s="878"/>
      <c r="AH75" s="878"/>
      <c r="AI75" s="878"/>
      <c r="AJ75" s="840"/>
      <c r="AK75" s="877">
        <v>24</v>
      </c>
      <c r="AL75" s="878"/>
      <c r="AM75" s="878"/>
      <c r="AN75" s="878"/>
      <c r="AO75" s="840"/>
      <c r="AP75" s="877">
        <v>83</v>
      </c>
      <c r="AQ75" s="878"/>
      <c r="AR75" s="878"/>
      <c r="AS75" s="878"/>
      <c r="AT75" s="840"/>
      <c r="AU75" s="877">
        <v>11</v>
      </c>
      <c r="AV75" s="878"/>
      <c r="AW75" s="878"/>
      <c r="AX75" s="878"/>
      <c r="AY75" s="840"/>
      <c r="AZ75" s="838"/>
      <c r="BA75" s="838"/>
      <c r="BB75" s="838"/>
      <c r="BC75" s="838"/>
      <c r="BD75" s="839"/>
      <c r="BE75" s="229"/>
      <c r="BF75" s="229"/>
      <c r="BG75" s="229"/>
      <c r="BH75" s="229"/>
      <c r="BI75" s="229"/>
      <c r="BJ75" s="229"/>
      <c r="BK75" s="229"/>
      <c r="BL75" s="229"/>
      <c r="BM75" s="229"/>
      <c r="BN75" s="229"/>
      <c r="BO75" s="229"/>
      <c r="BP75" s="229"/>
      <c r="BQ75" s="226">
        <v>69</v>
      </c>
      <c r="BR75" s="231"/>
      <c r="BS75" s="860"/>
      <c r="BT75" s="861"/>
      <c r="BU75" s="861"/>
      <c r="BV75" s="861"/>
      <c r="BW75" s="861"/>
      <c r="BX75" s="861"/>
      <c r="BY75" s="861"/>
      <c r="BZ75" s="861"/>
      <c r="CA75" s="861"/>
      <c r="CB75" s="861"/>
      <c r="CC75" s="861"/>
      <c r="CD75" s="861"/>
      <c r="CE75" s="861"/>
      <c r="CF75" s="861"/>
      <c r="CG75" s="863"/>
      <c r="CH75" s="864"/>
      <c r="CI75" s="865"/>
      <c r="CJ75" s="865"/>
      <c r="CK75" s="865"/>
      <c r="CL75" s="866"/>
      <c r="CM75" s="864"/>
      <c r="CN75" s="865"/>
      <c r="CO75" s="865"/>
      <c r="CP75" s="865"/>
      <c r="CQ75" s="866"/>
      <c r="CR75" s="864"/>
      <c r="CS75" s="865"/>
      <c r="CT75" s="865"/>
      <c r="CU75" s="865"/>
      <c r="CV75" s="866"/>
      <c r="CW75" s="864"/>
      <c r="CX75" s="865"/>
      <c r="CY75" s="865"/>
      <c r="CZ75" s="865"/>
      <c r="DA75" s="866"/>
      <c r="DB75" s="864"/>
      <c r="DC75" s="865"/>
      <c r="DD75" s="865"/>
      <c r="DE75" s="865"/>
      <c r="DF75" s="866"/>
      <c r="DG75" s="864"/>
      <c r="DH75" s="865"/>
      <c r="DI75" s="865"/>
      <c r="DJ75" s="865"/>
      <c r="DK75" s="866"/>
      <c r="DL75" s="864"/>
      <c r="DM75" s="865"/>
      <c r="DN75" s="865"/>
      <c r="DO75" s="865"/>
      <c r="DP75" s="866"/>
      <c r="DQ75" s="864"/>
      <c r="DR75" s="865"/>
      <c r="DS75" s="865"/>
      <c r="DT75" s="865"/>
      <c r="DU75" s="866"/>
      <c r="DV75" s="860"/>
      <c r="DW75" s="861"/>
      <c r="DX75" s="861"/>
      <c r="DY75" s="861"/>
      <c r="DZ75" s="862"/>
      <c r="EA75" s="218"/>
    </row>
    <row r="76" spans="1:131" ht="26.25" customHeight="1" x14ac:dyDescent="0.2">
      <c r="A76" s="226">
        <v>9</v>
      </c>
      <c r="B76" s="724" t="s">
        <v>551</v>
      </c>
      <c r="C76" s="725"/>
      <c r="D76" s="725"/>
      <c r="E76" s="725"/>
      <c r="F76" s="725"/>
      <c r="G76" s="725"/>
      <c r="H76" s="725"/>
      <c r="I76" s="725"/>
      <c r="J76" s="725"/>
      <c r="K76" s="725"/>
      <c r="L76" s="725"/>
      <c r="M76" s="725"/>
      <c r="N76" s="725"/>
      <c r="O76" s="725"/>
      <c r="P76" s="726"/>
      <c r="Q76" s="879">
        <v>6127</v>
      </c>
      <c r="R76" s="878"/>
      <c r="S76" s="878"/>
      <c r="T76" s="878"/>
      <c r="U76" s="840"/>
      <c r="V76" s="877">
        <v>7270</v>
      </c>
      <c r="W76" s="878"/>
      <c r="X76" s="878"/>
      <c r="Y76" s="878"/>
      <c r="Z76" s="840"/>
      <c r="AA76" s="877">
        <v>-1144</v>
      </c>
      <c r="AB76" s="878"/>
      <c r="AC76" s="878"/>
      <c r="AD76" s="878"/>
      <c r="AE76" s="840"/>
      <c r="AF76" s="877">
        <v>964</v>
      </c>
      <c r="AG76" s="878"/>
      <c r="AH76" s="878"/>
      <c r="AI76" s="878"/>
      <c r="AJ76" s="840"/>
      <c r="AK76" s="877" t="s">
        <v>552</v>
      </c>
      <c r="AL76" s="878"/>
      <c r="AM76" s="878"/>
      <c r="AN76" s="878"/>
      <c r="AO76" s="840"/>
      <c r="AP76" s="877">
        <v>4004</v>
      </c>
      <c r="AQ76" s="878"/>
      <c r="AR76" s="878"/>
      <c r="AS76" s="878"/>
      <c r="AT76" s="840"/>
      <c r="AU76" s="877">
        <v>460</v>
      </c>
      <c r="AV76" s="878"/>
      <c r="AW76" s="878"/>
      <c r="AX76" s="878"/>
      <c r="AY76" s="840"/>
      <c r="AZ76" s="838"/>
      <c r="BA76" s="838"/>
      <c r="BB76" s="838"/>
      <c r="BC76" s="838"/>
      <c r="BD76" s="839"/>
      <c r="BE76" s="229"/>
      <c r="BF76" s="229"/>
      <c r="BG76" s="229"/>
      <c r="BH76" s="229"/>
      <c r="BI76" s="229"/>
      <c r="BJ76" s="229"/>
      <c r="BK76" s="229"/>
      <c r="BL76" s="229"/>
      <c r="BM76" s="229"/>
      <c r="BN76" s="229"/>
      <c r="BO76" s="229"/>
      <c r="BP76" s="229"/>
      <c r="BQ76" s="226">
        <v>70</v>
      </c>
      <c r="BR76" s="231"/>
      <c r="BS76" s="860"/>
      <c r="BT76" s="861"/>
      <c r="BU76" s="861"/>
      <c r="BV76" s="861"/>
      <c r="BW76" s="861"/>
      <c r="BX76" s="861"/>
      <c r="BY76" s="861"/>
      <c r="BZ76" s="861"/>
      <c r="CA76" s="861"/>
      <c r="CB76" s="861"/>
      <c r="CC76" s="861"/>
      <c r="CD76" s="861"/>
      <c r="CE76" s="861"/>
      <c r="CF76" s="861"/>
      <c r="CG76" s="863"/>
      <c r="CH76" s="864"/>
      <c r="CI76" s="865"/>
      <c r="CJ76" s="865"/>
      <c r="CK76" s="865"/>
      <c r="CL76" s="866"/>
      <c r="CM76" s="864"/>
      <c r="CN76" s="865"/>
      <c r="CO76" s="865"/>
      <c r="CP76" s="865"/>
      <c r="CQ76" s="866"/>
      <c r="CR76" s="864"/>
      <c r="CS76" s="865"/>
      <c r="CT76" s="865"/>
      <c r="CU76" s="865"/>
      <c r="CV76" s="866"/>
      <c r="CW76" s="864"/>
      <c r="CX76" s="865"/>
      <c r="CY76" s="865"/>
      <c r="CZ76" s="865"/>
      <c r="DA76" s="866"/>
      <c r="DB76" s="864"/>
      <c r="DC76" s="865"/>
      <c r="DD76" s="865"/>
      <c r="DE76" s="865"/>
      <c r="DF76" s="866"/>
      <c r="DG76" s="864"/>
      <c r="DH76" s="865"/>
      <c r="DI76" s="865"/>
      <c r="DJ76" s="865"/>
      <c r="DK76" s="866"/>
      <c r="DL76" s="864"/>
      <c r="DM76" s="865"/>
      <c r="DN76" s="865"/>
      <c r="DO76" s="865"/>
      <c r="DP76" s="866"/>
      <c r="DQ76" s="864"/>
      <c r="DR76" s="865"/>
      <c r="DS76" s="865"/>
      <c r="DT76" s="865"/>
      <c r="DU76" s="866"/>
      <c r="DV76" s="860"/>
      <c r="DW76" s="861"/>
      <c r="DX76" s="861"/>
      <c r="DY76" s="861"/>
      <c r="DZ76" s="862"/>
      <c r="EA76" s="218"/>
    </row>
    <row r="77" spans="1:131" ht="26.25" customHeight="1" x14ac:dyDescent="0.2">
      <c r="A77" s="226">
        <v>10</v>
      </c>
      <c r="B77" s="724"/>
      <c r="C77" s="725"/>
      <c r="D77" s="725"/>
      <c r="E77" s="725"/>
      <c r="F77" s="725"/>
      <c r="G77" s="725"/>
      <c r="H77" s="725"/>
      <c r="I77" s="725"/>
      <c r="J77" s="725"/>
      <c r="K77" s="725"/>
      <c r="L77" s="725"/>
      <c r="M77" s="725"/>
      <c r="N77" s="725"/>
      <c r="O77" s="725"/>
      <c r="P77" s="726"/>
      <c r="Q77" s="879"/>
      <c r="R77" s="878"/>
      <c r="S77" s="878"/>
      <c r="T77" s="878"/>
      <c r="U77" s="840"/>
      <c r="V77" s="877"/>
      <c r="W77" s="878"/>
      <c r="X77" s="878"/>
      <c r="Y77" s="878"/>
      <c r="Z77" s="840"/>
      <c r="AA77" s="877"/>
      <c r="AB77" s="878"/>
      <c r="AC77" s="878"/>
      <c r="AD77" s="878"/>
      <c r="AE77" s="840"/>
      <c r="AF77" s="877"/>
      <c r="AG77" s="878"/>
      <c r="AH77" s="878"/>
      <c r="AI77" s="878"/>
      <c r="AJ77" s="840"/>
      <c r="AK77" s="877"/>
      <c r="AL77" s="878"/>
      <c r="AM77" s="878"/>
      <c r="AN77" s="878"/>
      <c r="AO77" s="840"/>
      <c r="AP77" s="877"/>
      <c r="AQ77" s="878"/>
      <c r="AR77" s="878"/>
      <c r="AS77" s="878"/>
      <c r="AT77" s="840"/>
      <c r="AU77" s="877"/>
      <c r="AV77" s="878"/>
      <c r="AW77" s="878"/>
      <c r="AX77" s="878"/>
      <c r="AY77" s="840"/>
      <c r="AZ77" s="838"/>
      <c r="BA77" s="838"/>
      <c r="BB77" s="838"/>
      <c r="BC77" s="838"/>
      <c r="BD77" s="839"/>
      <c r="BE77" s="229"/>
      <c r="BF77" s="229"/>
      <c r="BG77" s="229"/>
      <c r="BH77" s="229"/>
      <c r="BI77" s="229"/>
      <c r="BJ77" s="229"/>
      <c r="BK77" s="229"/>
      <c r="BL77" s="229"/>
      <c r="BM77" s="229"/>
      <c r="BN77" s="229"/>
      <c r="BO77" s="229"/>
      <c r="BP77" s="229"/>
      <c r="BQ77" s="226">
        <v>71</v>
      </c>
      <c r="BR77" s="231"/>
      <c r="BS77" s="860"/>
      <c r="BT77" s="861"/>
      <c r="BU77" s="861"/>
      <c r="BV77" s="861"/>
      <c r="BW77" s="861"/>
      <c r="BX77" s="861"/>
      <c r="BY77" s="861"/>
      <c r="BZ77" s="861"/>
      <c r="CA77" s="861"/>
      <c r="CB77" s="861"/>
      <c r="CC77" s="861"/>
      <c r="CD77" s="861"/>
      <c r="CE77" s="861"/>
      <c r="CF77" s="861"/>
      <c r="CG77" s="863"/>
      <c r="CH77" s="864"/>
      <c r="CI77" s="865"/>
      <c r="CJ77" s="865"/>
      <c r="CK77" s="865"/>
      <c r="CL77" s="866"/>
      <c r="CM77" s="864"/>
      <c r="CN77" s="865"/>
      <c r="CO77" s="865"/>
      <c r="CP77" s="865"/>
      <c r="CQ77" s="866"/>
      <c r="CR77" s="864"/>
      <c r="CS77" s="865"/>
      <c r="CT77" s="865"/>
      <c r="CU77" s="865"/>
      <c r="CV77" s="866"/>
      <c r="CW77" s="864"/>
      <c r="CX77" s="865"/>
      <c r="CY77" s="865"/>
      <c r="CZ77" s="865"/>
      <c r="DA77" s="866"/>
      <c r="DB77" s="864"/>
      <c r="DC77" s="865"/>
      <c r="DD77" s="865"/>
      <c r="DE77" s="865"/>
      <c r="DF77" s="866"/>
      <c r="DG77" s="864"/>
      <c r="DH77" s="865"/>
      <c r="DI77" s="865"/>
      <c r="DJ77" s="865"/>
      <c r="DK77" s="866"/>
      <c r="DL77" s="864"/>
      <c r="DM77" s="865"/>
      <c r="DN77" s="865"/>
      <c r="DO77" s="865"/>
      <c r="DP77" s="866"/>
      <c r="DQ77" s="864"/>
      <c r="DR77" s="865"/>
      <c r="DS77" s="865"/>
      <c r="DT77" s="865"/>
      <c r="DU77" s="866"/>
      <c r="DV77" s="860"/>
      <c r="DW77" s="861"/>
      <c r="DX77" s="861"/>
      <c r="DY77" s="861"/>
      <c r="DZ77" s="862"/>
      <c r="EA77" s="218"/>
    </row>
    <row r="78" spans="1:131" ht="26.25" customHeight="1" x14ac:dyDescent="0.2">
      <c r="A78" s="226">
        <v>11</v>
      </c>
      <c r="B78" s="724"/>
      <c r="C78" s="725"/>
      <c r="D78" s="725"/>
      <c r="E78" s="725"/>
      <c r="F78" s="725"/>
      <c r="G78" s="725"/>
      <c r="H78" s="725"/>
      <c r="I78" s="725"/>
      <c r="J78" s="725"/>
      <c r="K78" s="725"/>
      <c r="L78" s="725"/>
      <c r="M78" s="725"/>
      <c r="N78" s="725"/>
      <c r="O78" s="725"/>
      <c r="P78" s="726"/>
      <c r="Q78" s="876"/>
      <c r="R78" s="836"/>
      <c r="S78" s="836"/>
      <c r="T78" s="836"/>
      <c r="U78" s="836"/>
      <c r="V78" s="836"/>
      <c r="W78" s="836"/>
      <c r="X78" s="836"/>
      <c r="Y78" s="836"/>
      <c r="Z78" s="836"/>
      <c r="AA78" s="836"/>
      <c r="AB78" s="836"/>
      <c r="AC78" s="836"/>
      <c r="AD78" s="836"/>
      <c r="AE78" s="836"/>
      <c r="AF78" s="836"/>
      <c r="AG78" s="836"/>
      <c r="AH78" s="836"/>
      <c r="AI78" s="836"/>
      <c r="AJ78" s="836"/>
      <c r="AK78" s="836"/>
      <c r="AL78" s="836"/>
      <c r="AM78" s="836"/>
      <c r="AN78" s="836"/>
      <c r="AO78" s="836"/>
      <c r="AP78" s="836"/>
      <c r="AQ78" s="836"/>
      <c r="AR78" s="836"/>
      <c r="AS78" s="836"/>
      <c r="AT78" s="836"/>
      <c r="AU78" s="836"/>
      <c r="AV78" s="836"/>
      <c r="AW78" s="836"/>
      <c r="AX78" s="836"/>
      <c r="AY78" s="836"/>
      <c r="AZ78" s="838"/>
      <c r="BA78" s="838"/>
      <c r="BB78" s="838"/>
      <c r="BC78" s="838"/>
      <c r="BD78" s="839"/>
      <c r="BE78" s="229"/>
      <c r="BF78" s="229"/>
      <c r="BG78" s="229"/>
      <c r="BH78" s="229"/>
      <c r="BI78" s="229"/>
      <c r="BJ78" s="218"/>
      <c r="BK78" s="218"/>
      <c r="BL78" s="218"/>
      <c r="BM78" s="218"/>
      <c r="BN78" s="218"/>
      <c r="BO78" s="229"/>
      <c r="BP78" s="229"/>
      <c r="BQ78" s="226">
        <v>72</v>
      </c>
      <c r="BR78" s="231"/>
      <c r="BS78" s="860"/>
      <c r="BT78" s="861"/>
      <c r="BU78" s="861"/>
      <c r="BV78" s="861"/>
      <c r="BW78" s="861"/>
      <c r="BX78" s="861"/>
      <c r="BY78" s="861"/>
      <c r="BZ78" s="861"/>
      <c r="CA78" s="861"/>
      <c r="CB78" s="861"/>
      <c r="CC78" s="861"/>
      <c r="CD78" s="861"/>
      <c r="CE78" s="861"/>
      <c r="CF78" s="861"/>
      <c r="CG78" s="863"/>
      <c r="CH78" s="864"/>
      <c r="CI78" s="865"/>
      <c r="CJ78" s="865"/>
      <c r="CK78" s="865"/>
      <c r="CL78" s="866"/>
      <c r="CM78" s="864"/>
      <c r="CN78" s="865"/>
      <c r="CO78" s="865"/>
      <c r="CP78" s="865"/>
      <c r="CQ78" s="866"/>
      <c r="CR78" s="864"/>
      <c r="CS78" s="865"/>
      <c r="CT78" s="865"/>
      <c r="CU78" s="865"/>
      <c r="CV78" s="866"/>
      <c r="CW78" s="864"/>
      <c r="CX78" s="865"/>
      <c r="CY78" s="865"/>
      <c r="CZ78" s="865"/>
      <c r="DA78" s="866"/>
      <c r="DB78" s="864"/>
      <c r="DC78" s="865"/>
      <c r="DD78" s="865"/>
      <c r="DE78" s="865"/>
      <c r="DF78" s="866"/>
      <c r="DG78" s="864"/>
      <c r="DH78" s="865"/>
      <c r="DI78" s="865"/>
      <c r="DJ78" s="865"/>
      <c r="DK78" s="866"/>
      <c r="DL78" s="864"/>
      <c r="DM78" s="865"/>
      <c r="DN78" s="865"/>
      <c r="DO78" s="865"/>
      <c r="DP78" s="866"/>
      <c r="DQ78" s="864"/>
      <c r="DR78" s="865"/>
      <c r="DS78" s="865"/>
      <c r="DT78" s="865"/>
      <c r="DU78" s="866"/>
      <c r="DV78" s="860"/>
      <c r="DW78" s="861"/>
      <c r="DX78" s="861"/>
      <c r="DY78" s="861"/>
      <c r="DZ78" s="862"/>
      <c r="EA78" s="218"/>
    </row>
    <row r="79" spans="1:131" ht="26.25" customHeight="1" x14ac:dyDescent="0.2">
      <c r="A79" s="226">
        <v>12</v>
      </c>
      <c r="B79" s="724"/>
      <c r="C79" s="725"/>
      <c r="D79" s="725"/>
      <c r="E79" s="725"/>
      <c r="F79" s="725"/>
      <c r="G79" s="725"/>
      <c r="H79" s="725"/>
      <c r="I79" s="725"/>
      <c r="J79" s="725"/>
      <c r="K79" s="725"/>
      <c r="L79" s="725"/>
      <c r="M79" s="725"/>
      <c r="N79" s="725"/>
      <c r="O79" s="725"/>
      <c r="P79" s="726"/>
      <c r="Q79" s="876"/>
      <c r="R79" s="836"/>
      <c r="S79" s="836"/>
      <c r="T79" s="836"/>
      <c r="U79" s="836"/>
      <c r="V79" s="836"/>
      <c r="W79" s="836"/>
      <c r="X79" s="836"/>
      <c r="Y79" s="836"/>
      <c r="Z79" s="836"/>
      <c r="AA79" s="836"/>
      <c r="AB79" s="836"/>
      <c r="AC79" s="836"/>
      <c r="AD79" s="836"/>
      <c r="AE79" s="836"/>
      <c r="AF79" s="836"/>
      <c r="AG79" s="836"/>
      <c r="AH79" s="836"/>
      <c r="AI79" s="836"/>
      <c r="AJ79" s="836"/>
      <c r="AK79" s="836"/>
      <c r="AL79" s="836"/>
      <c r="AM79" s="836"/>
      <c r="AN79" s="836"/>
      <c r="AO79" s="836"/>
      <c r="AP79" s="836"/>
      <c r="AQ79" s="836"/>
      <c r="AR79" s="836"/>
      <c r="AS79" s="836"/>
      <c r="AT79" s="836"/>
      <c r="AU79" s="836"/>
      <c r="AV79" s="836"/>
      <c r="AW79" s="836"/>
      <c r="AX79" s="836"/>
      <c r="AY79" s="836"/>
      <c r="AZ79" s="838"/>
      <c r="BA79" s="838"/>
      <c r="BB79" s="838"/>
      <c r="BC79" s="838"/>
      <c r="BD79" s="839"/>
      <c r="BE79" s="229"/>
      <c r="BF79" s="229"/>
      <c r="BG79" s="229"/>
      <c r="BH79" s="229"/>
      <c r="BI79" s="229"/>
      <c r="BJ79" s="218"/>
      <c r="BK79" s="218"/>
      <c r="BL79" s="218"/>
      <c r="BM79" s="218"/>
      <c r="BN79" s="218"/>
      <c r="BO79" s="229"/>
      <c r="BP79" s="229"/>
      <c r="BQ79" s="226">
        <v>73</v>
      </c>
      <c r="BR79" s="231"/>
      <c r="BS79" s="860"/>
      <c r="BT79" s="861"/>
      <c r="BU79" s="861"/>
      <c r="BV79" s="861"/>
      <c r="BW79" s="861"/>
      <c r="BX79" s="861"/>
      <c r="BY79" s="861"/>
      <c r="BZ79" s="861"/>
      <c r="CA79" s="861"/>
      <c r="CB79" s="861"/>
      <c r="CC79" s="861"/>
      <c r="CD79" s="861"/>
      <c r="CE79" s="861"/>
      <c r="CF79" s="861"/>
      <c r="CG79" s="863"/>
      <c r="CH79" s="864"/>
      <c r="CI79" s="865"/>
      <c r="CJ79" s="865"/>
      <c r="CK79" s="865"/>
      <c r="CL79" s="866"/>
      <c r="CM79" s="864"/>
      <c r="CN79" s="865"/>
      <c r="CO79" s="865"/>
      <c r="CP79" s="865"/>
      <c r="CQ79" s="866"/>
      <c r="CR79" s="864"/>
      <c r="CS79" s="865"/>
      <c r="CT79" s="865"/>
      <c r="CU79" s="865"/>
      <c r="CV79" s="866"/>
      <c r="CW79" s="864"/>
      <c r="CX79" s="865"/>
      <c r="CY79" s="865"/>
      <c r="CZ79" s="865"/>
      <c r="DA79" s="866"/>
      <c r="DB79" s="864"/>
      <c r="DC79" s="865"/>
      <c r="DD79" s="865"/>
      <c r="DE79" s="865"/>
      <c r="DF79" s="866"/>
      <c r="DG79" s="864"/>
      <c r="DH79" s="865"/>
      <c r="DI79" s="865"/>
      <c r="DJ79" s="865"/>
      <c r="DK79" s="866"/>
      <c r="DL79" s="864"/>
      <c r="DM79" s="865"/>
      <c r="DN79" s="865"/>
      <c r="DO79" s="865"/>
      <c r="DP79" s="866"/>
      <c r="DQ79" s="864"/>
      <c r="DR79" s="865"/>
      <c r="DS79" s="865"/>
      <c r="DT79" s="865"/>
      <c r="DU79" s="866"/>
      <c r="DV79" s="860"/>
      <c r="DW79" s="861"/>
      <c r="DX79" s="861"/>
      <c r="DY79" s="861"/>
      <c r="DZ79" s="862"/>
      <c r="EA79" s="218"/>
    </row>
    <row r="80" spans="1:131" ht="26.25" customHeight="1" x14ac:dyDescent="0.2">
      <c r="A80" s="226">
        <v>13</v>
      </c>
      <c r="B80" s="724"/>
      <c r="C80" s="725"/>
      <c r="D80" s="725"/>
      <c r="E80" s="725"/>
      <c r="F80" s="725"/>
      <c r="G80" s="725"/>
      <c r="H80" s="725"/>
      <c r="I80" s="725"/>
      <c r="J80" s="725"/>
      <c r="K80" s="725"/>
      <c r="L80" s="725"/>
      <c r="M80" s="725"/>
      <c r="N80" s="725"/>
      <c r="O80" s="725"/>
      <c r="P80" s="726"/>
      <c r="Q80" s="876"/>
      <c r="R80" s="836"/>
      <c r="S80" s="836"/>
      <c r="T80" s="836"/>
      <c r="U80" s="836"/>
      <c r="V80" s="836"/>
      <c r="W80" s="836"/>
      <c r="X80" s="836"/>
      <c r="Y80" s="836"/>
      <c r="Z80" s="836"/>
      <c r="AA80" s="836"/>
      <c r="AB80" s="836"/>
      <c r="AC80" s="836"/>
      <c r="AD80" s="836"/>
      <c r="AE80" s="836"/>
      <c r="AF80" s="836"/>
      <c r="AG80" s="836"/>
      <c r="AH80" s="836"/>
      <c r="AI80" s="836"/>
      <c r="AJ80" s="836"/>
      <c r="AK80" s="836"/>
      <c r="AL80" s="836"/>
      <c r="AM80" s="836"/>
      <c r="AN80" s="836"/>
      <c r="AO80" s="836"/>
      <c r="AP80" s="836"/>
      <c r="AQ80" s="836"/>
      <c r="AR80" s="836"/>
      <c r="AS80" s="836"/>
      <c r="AT80" s="836"/>
      <c r="AU80" s="836"/>
      <c r="AV80" s="836"/>
      <c r="AW80" s="836"/>
      <c r="AX80" s="836"/>
      <c r="AY80" s="836"/>
      <c r="AZ80" s="838"/>
      <c r="BA80" s="838"/>
      <c r="BB80" s="838"/>
      <c r="BC80" s="838"/>
      <c r="BD80" s="839"/>
      <c r="BE80" s="229"/>
      <c r="BF80" s="229"/>
      <c r="BG80" s="229"/>
      <c r="BH80" s="229"/>
      <c r="BI80" s="229"/>
      <c r="BJ80" s="229"/>
      <c r="BK80" s="229"/>
      <c r="BL80" s="229"/>
      <c r="BM80" s="229"/>
      <c r="BN80" s="229"/>
      <c r="BO80" s="229"/>
      <c r="BP80" s="229"/>
      <c r="BQ80" s="226">
        <v>74</v>
      </c>
      <c r="BR80" s="231"/>
      <c r="BS80" s="860"/>
      <c r="BT80" s="861"/>
      <c r="BU80" s="861"/>
      <c r="BV80" s="861"/>
      <c r="BW80" s="861"/>
      <c r="BX80" s="861"/>
      <c r="BY80" s="861"/>
      <c r="BZ80" s="861"/>
      <c r="CA80" s="861"/>
      <c r="CB80" s="861"/>
      <c r="CC80" s="861"/>
      <c r="CD80" s="861"/>
      <c r="CE80" s="861"/>
      <c r="CF80" s="861"/>
      <c r="CG80" s="863"/>
      <c r="CH80" s="864"/>
      <c r="CI80" s="865"/>
      <c r="CJ80" s="865"/>
      <c r="CK80" s="865"/>
      <c r="CL80" s="866"/>
      <c r="CM80" s="864"/>
      <c r="CN80" s="865"/>
      <c r="CO80" s="865"/>
      <c r="CP80" s="865"/>
      <c r="CQ80" s="866"/>
      <c r="CR80" s="864"/>
      <c r="CS80" s="865"/>
      <c r="CT80" s="865"/>
      <c r="CU80" s="865"/>
      <c r="CV80" s="866"/>
      <c r="CW80" s="864"/>
      <c r="CX80" s="865"/>
      <c r="CY80" s="865"/>
      <c r="CZ80" s="865"/>
      <c r="DA80" s="866"/>
      <c r="DB80" s="864"/>
      <c r="DC80" s="865"/>
      <c r="DD80" s="865"/>
      <c r="DE80" s="865"/>
      <c r="DF80" s="866"/>
      <c r="DG80" s="864"/>
      <c r="DH80" s="865"/>
      <c r="DI80" s="865"/>
      <c r="DJ80" s="865"/>
      <c r="DK80" s="866"/>
      <c r="DL80" s="864"/>
      <c r="DM80" s="865"/>
      <c r="DN80" s="865"/>
      <c r="DO80" s="865"/>
      <c r="DP80" s="866"/>
      <c r="DQ80" s="864"/>
      <c r="DR80" s="865"/>
      <c r="DS80" s="865"/>
      <c r="DT80" s="865"/>
      <c r="DU80" s="866"/>
      <c r="DV80" s="860"/>
      <c r="DW80" s="861"/>
      <c r="DX80" s="861"/>
      <c r="DY80" s="861"/>
      <c r="DZ80" s="862"/>
      <c r="EA80" s="218"/>
    </row>
    <row r="81" spans="1:131" ht="26.25" customHeight="1" x14ac:dyDescent="0.2">
      <c r="A81" s="226">
        <v>14</v>
      </c>
      <c r="B81" s="724"/>
      <c r="C81" s="725"/>
      <c r="D81" s="725"/>
      <c r="E81" s="725"/>
      <c r="F81" s="725"/>
      <c r="G81" s="725"/>
      <c r="H81" s="725"/>
      <c r="I81" s="725"/>
      <c r="J81" s="725"/>
      <c r="K81" s="725"/>
      <c r="L81" s="725"/>
      <c r="M81" s="725"/>
      <c r="N81" s="725"/>
      <c r="O81" s="725"/>
      <c r="P81" s="726"/>
      <c r="Q81" s="876"/>
      <c r="R81" s="836"/>
      <c r="S81" s="836"/>
      <c r="T81" s="836"/>
      <c r="U81" s="836"/>
      <c r="V81" s="836"/>
      <c r="W81" s="836"/>
      <c r="X81" s="836"/>
      <c r="Y81" s="836"/>
      <c r="Z81" s="836"/>
      <c r="AA81" s="836"/>
      <c r="AB81" s="836"/>
      <c r="AC81" s="836"/>
      <c r="AD81" s="836"/>
      <c r="AE81" s="836"/>
      <c r="AF81" s="836"/>
      <c r="AG81" s="836"/>
      <c r="AH81" s="836"/>
      <c r="AI81" s="836"/>
      <c r="AJ81" s="836"/>
      <c r="AK81" s="836"/>
      <c r="AL81" s="836"/>
      <c r="AM81" s="836"/>
      <c r="AN81" s="836"/>
      <c r="AO81" s="836"/>
      <c r="AP81" s="836"/>
      <c r="AQ81" s="836"/>
      <c r="AR81" s="836"/>
      <c r="AS81" s="836"/>
      <c r="AT81" s="836"/>
      <c r="AU81" s="836"/>
      <c r="AV81" s="836"/>
      <c r="AW81" s="836"/>
      <c r="AX81" s="836"/>
      <c r="AY81" s="836"/>
      <c r="AZ81" s="838"/>
      <c r="BA81" s="838"/>
      <c r="BB81" s="838"/>
      <c r="BC81" s="838"/>
      <c r="BD81" s="839"/>
      <c r="BE81" s="229"/>
      <c r="BF81" s="229"/>
      <c r="BG81" s="229"/>
      <c r="BH81" s="229"/>
      <c r="BI81" s="229"/>
      <c r="BJ81" s="229"/>
      <c r="BK81" s="229"/>
      <c r="BL81" s="229"/>
      <c r="BM81" s="229"/>
      <c r="BN81" s="229"/>
      <c r="BO81" s="229"/>
      <c r="BP81" s="229"/>
      <c r="BQ81" s="226">
        <v>75</v>
      </c>
      <c r="BR81" s="231"/>
      <c r="BS81" s="860"/>
      <c r="BT81" s="861"/>
      <c r="BU81" s="861"/>
      <c r="BV81" s="861"/>
      <c r="BW81" s="861"/>
      <c r="BX81" s="861"/>
      <c r="BY81" s="861"/>
      <c r="BZ81" s="861"/>
      <c r="CA81" s="861"/>
      <c r="CB81" s="861"/>
      <c r="CC81" s="861"/>
      <c r="CD81" s="861"/>
      <c r="CE81" s="861"/>
      <c r="CF81" s="861"/>
      <c r="CG81" s="863"/>
      <c r="CH81" s="864"/>
      <c r="CI81" s="865"/>
      <c r="CJ81" s="865"/>
      <c r="CK81" s="865"/>
      <c r="CL81" s="866"/>
      <c r="CM81" s="864"/>
      <c r="CN81" s="865"/>
      <c r="CO81" s="865"/>
      <c r="CP81" s="865"/>
      <c r="CQ81" s="866"/>
      <c r="CR81" s="864"/>
      <c r="CS81" s="865"/>
      <c r="CT81" s="865"/>
      <c r="CU81" s="865"/>
      <c r="CV81" s="866"/>
      <c r="CW81" s="864"/>
      <c r="CX81" s="865"/>
      <c r="CY81" s="865"/>
      <c r="CZ81" s="865"/>
      <c r="DA81" s="866"/>
      <c r="DB81" s="864"/>
      <c r="DC81" s="865"/>
      <c r="DD81" s="865"/>
      <c r="DE81" s="865"/>
      <c r="DF81" s="866"/>
      <c r="DG81" s="864"/>
      <c r="DH81" s="865"/>
      <c r="DI81" s="865"/>
      <c r="DJ81" s="865"/>
      <c r="DK81" s="866"/>
      <c r="DL81" s="864"/>
      <c r="DM81" s="865"/>
      <c r="DN81" s="865"/>
      <c r="DO81" s="865"/>
      <c r="DP81" s="866"/>
      <c r="DQ81" s="864"/>
      <c r="DR81" s="865"/>
      <c r="DS81" s="865"/>
      <c r="DT81" s="865"/>
      <c r="DU81" s="866"/>
      <c r="DV81" s="860"/>
      <c r="DW81" s="861"/>
      <c r="DX81" s="861"/>
      <c r="DY81" s="861"/>
      <c r="DZ81" s="862"/>
      <c r="EA81" s="218"/>
    </row>
    <row r="82" spans="1:131" ht="26.25" customHeight="1" x14ac:dyDescent="0.2">
      <c r="A82" s="226">
        <v>15</v>
      </c>
      <c r="B82" s="724"/>
      <c r="C82" s="725"/>
      <c r="D82" s="725"/>
      <c r="E82" s="725"/>
      <c r="F82" s="725"/>
      <c r="G82" s="725"/>
      <c r="H82" s="725"/>
      <c r="I82" s="725"/>
      <c r="J82" s="725"/>
      <c r="K82" s="725"/>
      <c r="L82" s="725"/>
      <c r="M82" s="725"/>
      <c r="N82" s="725"/>
      <c r="O82" s="725"/>
      <c r="P82" s="726"/>
      <c r="Q82" s="876"/>
      <c r="R82" s="836"/>
      <c r="S82" s="836"/>
      <c r="T82" s="836"/>
      <c r="U82" s="836"/>
      <c r="V82" s="836"/>
      <c r="W82" s="836"/>
      <c r="X82" s="836"/>
      <c r="Y82" s="836"/>
      <c r="Z82" s="836"/>
      <c r="AA82" s="836"/>
      <c r="AB82" s="836"/>
      <c r="AC82" s="836"/>
      <c r="AD82" s="836"/>
      <c r="AE82" s="836"/>
      <c r="AF82" s="836"/>
      <c r="AG82" s="836"/>
      <c r="AH82" s="836"/>
      <c r="AI82" s="836"/>
      <c r="AJ82" s="836"/>
      <c r="AK82" s="836"/>
      <c r="AL82" s="836"/>
      <c r="AM82" s="836"/>
      <c r="AN82" s="836"/>
      <c r="AO82" s="836"/>
      <c r="AP82" s="836"/>
      <c r="AQ82" s="836"/>
      <c r="AR82" s="836"/>
      <c r="AS82" s="836"/>
      <c r="AT82" s="836"/>
      <c r="AU82" s="836"/>
      <c r="AV82" s="836"/>
      <c r="AW82" s="836"/>
      <c r="AX82" s="836"/>
      <c r="AY82" s="836"/>
      <c r="AZ82" s="838"/>
      <c r="BA82" s="838"/>
      <c r="BB82" s="838"/>
      <c r="BC82" s="838"/>
      <c r="BD82" s="839"/>
      <c r="BE82" s="229"/>
      <c r="BF82" s="229"/>
      <c r="BG82" s="229"/>
      <c r="BH82" s="229"/>
      <c r="BI82" s="229"/>
      <c r="BJ82" s="229"/>
      <c r="BK82" s="229"/>
      <c r="BL82" s="229"/>
      <c r="BM82" s="229"/>
      <c r="BN82" s="229"/>
      <c r="BO82" s="229"/>
      <c r="BP82" s="229"/>
      <c r="BQ82" s="226">
        <v>76</v>
      </c>
      <c r="BR82" s="231"/>
      <c r="BS82" s="860"/>
      <c r="BT82" s="861"/>
      <c r="BU82" s="861"/>
      <c r="BV82" s="861"/>
      <c r="BW82" s="861"/>
      <c r="BX82" s="861"/>
      <c r="BY82" s="861"/>
      <c r="BZ82" s="861"/>
      <c r="CA82" s="861"/>
      <c r="CB82" s="861"/>
      <c r="CC82" s="861"/>
      <c r="CD82" s="861"/>
      <c r="CE82" s="861"/>
      <c r="CF82" s="861"/>
      <c r="CG82" s="863"/>
      <c r="CH82" s="864"/>
      <c r="CI82" s="865"/>
      <c r="CJ82" s="865"/>
      <c r="CK82" s="865"/>
      <c r="CL82" s="866"/>
      <c r="CM82" s="864"/>
      <c r="CN82" s="865"/>
      <c r="CO82" s="865"/>
      <c r="CP82" s="865"/>
      <c r="CQ82" s="866"/>
      <c r="CR82" s="864"/>
      <c r="CS82" s="865"/>
      <c r="CT82" s="865"/>
      <c r="CU82" s="865"/>
      <c r="CV82" s="866"/>
      <c r="CW82" s="864"/>
      <c r="CX82" s="865"/>
      <c r="CY82" s="865"/>
      <c r="CZ82" s="865"/>
      <c r="DA82" s="866"/>
      <c r="DB82" s="864"/>
      <c r="DC82" s="865"/>
      <c r="DD82" s="865"/>
      <c r="DE82" s="865"/>
      <c r="DF82" s="866"/>
      <c r="DG82" s="864"/>
      <c r="DH82" s="865"/>
      <c r="DI82" s="865"/>
      <c r="DJ82" s="865"/>
      <c r="DK82" s="866"/>
      <c r="DL82" s="864"/>
      <c r="DM82" s="865"/>
      <c r="DN82" s="865"/>
      <c r="DO82" s="865"/>
      <c r="DP82" s="866"/>
      <c r="DQ82" s="864"/>
      <c r="DR82" s="865"/>
      <c r="DS82" s="865"/>
      <c r="DT82" s="865"/>
      <c r="DU82" s="866"/>
      <c r="DV82" s="860"/>
      <c r="DW82" s="861"/>
      <c r="DX82" s="861"/>
      <c r="DY82" s="861"/>
      <c r="DZ82" s="862"/>
      <c r="EA82" s="218"/>
    </row>
    <row r="83" spans="1:131" ht="26.25" customHeight="1" x14ac:dyDescent="0.2">
      <c r="A83" s="226">
        <v>16</v>
      </c>
      <c r="B83" s="724"/>
      <c r="C83" s="725"/>
      <c r="D83" s="725"/>
      <c r="E83" s="725"/>
      <c r="F83" s="725"/>
      <c r="G83" s="725"/>
      <c r="H83" s="725"/>
      <c r="I83" s="725"/>
      <c r="J83" s="725"/>
      <c r="K83" s="725"/>
      <c r="L83" s="725"/>
      <c r="M83" s="725"/>
      <c r="N83" s="725"/>
      <c r="O83" s="725"/>
      <c r="P83" s="726"/>
      <c r="Q83" s="876"/>
      <c r="R83" s="836"/>
      <c r="S83" s="836"/>
      <c r="T83" s="836"/>
      <c r="U83" s="836"/>
      <c r="V83" s="836"/>
      <c r="W83" s="836"/>
      <c r="X83" s="836"/>
      <c r="Y83" s="836"/>
      <c r="Z83" s="836"/>
      <c r="AA83" s="836"/>
      <c r="AB83" s="836"/>
      <c r="AC83" s="836"/>
      <c r="AD83" s="836"/>
      <c r="AE83" s="836"/>
      <c r="AF83" s="836"/>
      <c r="AG83" s="836"/>
      <c r="AH83" s="836"/>
      <c r="AI83" s="836"/>
      <c r="AJ83" s="836"/>
      <c r="AK83" s="836"/>
      <c r="AL83" s="836"/>
      <c r="AM83" s="836"/>
      <c r="AN83" s="836"/>
      <c r="AO83" s="836"/>
      <c r="AP83" s="836"/>
      <c r="AQ83" s="836"/>
      <c r="AR83" s="836"/>
      <c r="AS83" s="836"/>
      <c r="AT83" s="836"/>
      <c r="AU83" s="836"/>
      <c r="AV83" s="836"/>
      <c r="AW83" s="836"/>
      <c r="AX83" s="836"/>
      <c r="AY83" s="836"/>
      <c r="AZ83" s="838"/>
      <c r="BA83" s="838"/>
      <c r="BB83" s="838"/>
      <c r="BC83" s="838"/>
      <c r="BD83" s="839"/>
      <c r="BE83" s="229"/>
      <c r="BF83" s="229"/>
      <c r="BG83" s="229"/>
      <c r="BH83" s="229"/>
      <c r="BI83" s="229"/>
      <c r="BJ83" s="229"/>
      <c r="BK83" s="229"/>
      <c r="BL83" s="229"/>
      <c r="BM83" s="229"/>
      <c r="BN83" s="229"/>
      <c r="BO83" s="229"/>
      <c r="BP83" s="229"/>
      <c r="BQ83" s="226">
        <v>77</v>
      </c>
      <c r="BR83" s="231"/>
      <c r="BS83" s="860"/>
      <c r="BT83" s="861"/>
      <c r="BU83" s="861"/>
      <c r="BV83" s="861"/>
      <c r="BW83" s="861"/>
      <c r="BX83" s="861"/>
      <c r="BY83" s="861"/>
      <c r="BZ83" s="861"/>
      <c r="CA83" s="861"/>
      <c r="CB83" s="861"/>
      <c r="CC83" s="861"/>
      <c r="CD83" s="861"/>
      <c r="CE83" s="861"/>
      <c r="CF83" s="861"/>
      <c r="CG83" s="863"/>
      <c r="CH83" s="864"/>
      <c r="CI83" s="865"/>
      <c r="CJ83" s="865"/>
      <c r="CK83" s="865"/>
      <c r="CL83" s="866"/>
      <c r="CM83" s="864"/>
      <c r="CN83" s="865"/>
      <c r="CO83" s="865"/>
      <c r="CP83" s="865"/>
      <c r="CQ83" s="866"/>
      <c r="CR83" s="864"/>
      <c r="CS83" s="865"/>
      <c r="CT83" s="865"/>
      <c r="CU83" s="865"/>
      <c r="CV83" s="866"/>
      <c r="CW83" s="864"/>
      <c r="CX83" s="865"/>
      <c r="CY83" s="865"/>
      <c r="CZ83" s="865"/>
      <c r="DA83" s="866"/>
      <c r="DB83" s="864"/>
      <c r="DC83" s="865"/>
      <c r="DD83" s="865"/>
      <c r="DE83" s="865"/>
      <c r="DF83" s="866"/>
      <c r="DG83" s="864"/>
      <c r="DH83" s="865"/>
      <c r="DI83" s="865"/>
      <c r="DJ83" s="865"/>
      <c r="DK83" s="866"/>
      <c r="DL83" s="864"/>
      <c r="DM83" s="865"/>
      <c r="DN83" s="865"/>
      <c r="DO83" s="865"/>
      <c r="DP83" s="866"/>
      <c r="DQ83" s="864"/>
      <c r="DR83" s="865"/>
      <c r="DS83" s="865"/>
      <c r="DT83" s="865"/>
      <c r="DU83" s="866"/>
      <c r="DV83" s="860"/>
      <c r="DW83" s="861"/>
      <c r="DX83" s="861"/>
      <c r="DY83" s="861"/>
      <c r="DZ83" s="862"/>
      <c r="EA83" s="218"/>
    </row>
    <row r="84" spans="1:131" ht="26.25" customHeight="1" x14ac:dyDescent="0.2">
      <c r="A84" s="226">
        <v>17</v>
      </c>
      <c r="B84" s="724"/>
      <c r="C84" s="725"/>
      <c r="D84" s="725"/>
      <c r="E84" s="725"/>
      <c r="F84" s="725"/>
      <c r="G84" s="725"/>
      <c r="H84" s="725"/>
      <c r="I84" s="725"/>
      <c r="J84" s="725"/>
      <c r="K84" s="725"/>
      <c r="L84" s="725"/>
      <c r="M84" s="725"/>
      <c r="N84" s="725"/>
      <c r="O84" s="725"/>
      <c r="P84" s="726"/>
      <c r="Q84" s="876"/>
      <c r="R84" s="836"/>
      <c r="S84" s="836"/>
      <c r="T84" s="836"/>
      <c r="U84" s="836"/>
      <c r="V84" s="836"/>
      <c r="W84" s="836"/>
      <c r="X84" s="836"/>
      <c r="Y84" s="836"/>
      <c r="Z84" s="836"/>
      <c r="AA84" s="836"/>
      <c r="AB84" s="836"/>
      <c r="AC84" s="836"/>
      <c r="AD84" s="836"/>
      <c r="AE84" s="836"/>
      <c r="AF84" s="836"/>
      <c r="AG84" s="836"/>
      <c r="AH84" s="836"/>
      <c r="AI84" s="836"/>
      <c r="AJ84" s="836"/>
      <c r="AK84" s="836"/>
      <c r="AL84" s="836"/>
      <c r="AM84" s="836"/>
      <c r="AN84" s="836"/>
      <c r="AO84" s="836"/>
      <c r="AP84" s="836"/>
      <c r="AQ84" s="836"/>
      <c r="AR84" s="836"/>
      <c r="AS84" s="836"/>
      <c r="AT84" s="836"/>
      <c r="AU84" s="836"/>
      <c r="AV84" s="836"/>
      <c r="AW84" s="836"/>
      <c r="AX84" s="836"/>
      <c r="AY84" s="836"/>
      <c r="AZ84" s="838"/>
      <c r="BA84" s="838"/>
      <c r="BB84" s="838"/>
      <c r="BC84" s="838"/>
      <c r="BD84" s="839"/>
      <c r="BE84" s="229"/>
      <c r="BF84" s="229"/>
      <c r="BG84" s="229"/>
      <c r="BH84" s="229"/>
      <c r="BI84" s="229"/>
      <c r="BJ84" s="229"/>
      <c r="BK84" s="229"/>
      <c r="BL84" s="229"/>
      <c r="BM84" s="229"/>
      <c r="BN84" s="229"/>
      <c r="BO84" s="229"/>
      <c r="BP84" s="229"/>
      <c r="BQ84" s="226">
        <v>78</v>
      </c>
      <c r="BR84" s="231"/>
      <c r="BS84" s="860"/>
      <c r="BT84" s="861"/>
      <c r="BU84" s="861"/>
      <c r="BV84" s="861"/>
      <c r="BW84" s="861"/>
      <c r="BX84" s="861"/>
      <c r="BY84" s="861"/>
      <c r="BZ84" s="861"/>
      <c r="CA84" s="861"/>
      <c r="CB84" s="861"/>
      <c r="CC84" s="861"/>
      <c r="CD84" s="861"/>
      <c r="CE84" s="861"/>
      <c r="CF84" s="861"/>
      <c r="CG84" s="863"/>
      <c r="CH84" s="864"/>
      <c r="CI84" s="865"/>
      <c r="CJ84" s="865"/>
      <c r="CK84" s="865"/>
      <c r="CL84" s="866"/>
      <c r="CM84" s="864"/>
      <c r="CN84" s="865"/>
      <c r="CO84" s="865"/>
      <c r="CP84" s="865"/>
      <c r="CQ84" s="866"/>
      <c r="CR84" s="864"/>
      <c r="CS84" s="865"/>
      <c r="CT84" s="865"/>
      <c r="CU84" s="865"/>
      <c r="CV84" s="866"/>
      <c r="CW84" s="864"/>
      <c r="CX84" s="865"/>
      <c r="CY84" s="865"/>
      <c r="CZ84" s="865"/>
      <c r="DA84" s="866"/>
      <c r="DB84" s="864"/>
      <c r="DC84" s="865"/>
      <c r="DD84" s="865"/>
      <c r="DE84" s="865"/>
      <c r="DF84" s="866"/>
      <c r="DG84" s="864"/>
      <c r="DH84" s="865"/>
      <c r="DI84" s="865"/>
      <c r="DJ84" s="865"/>
      <c r="DK84" s="866"/>
      <c r="DL84" s="864"/>
      <c r="DM84" s="865"/>
      <c r="DN84" s="865"/>
      <c r="DO84" s="865"/>
      <c r="DP84" s="866"/>
      <c r="DQ84" s="864"/>
      <c r="DR84" s="865"/>
      <c r="DS84" s="865"/>
      <c r="DT84" s="865"/>
      <c r="DU84" s="866"/>
      <c r="DV84" s="860"/>
      <c r="DW84" s="861"/>
      <c r="DX84" s="861"/>
      <c r="DY84" s="861"/>
      <c r="DZ84" s="862"/>
      <c r="EA84" s="218"/>
    </row>
    <row r="85" spans="1:131" ht="26.25" customHeight="1" x14ac:dyDescent="0.2">
      <c r="A85" s="226">
        <v>18</v>
      </c>
      <c r="B85" s="724"/>
      <c r="C85" s="725"/>
      <c r="D85" s="725"/>
      <c r="E85" s="725"/>
      <c r="F85" s="725"/>
      <c r="G85" s="725"/>
      <c r="H85" s="725"/>
      <c r="I85" s="725"/>
      <c r="J85" s="725"/>
      <c r="K85" s="725"/>
      <c r="L85" s="725"/>
      <c r="M85" s="725"/>
      <c r="N85" s="725"/>
      <c r="O85" s="725"/>
      <c r="P85" s="726"/>
      <c r="Q85" s="876"/>
      <c r="R85" s="836"/>
      <c r="S85" s="836"/>
      <c r="T85" s="836"/>
      <c r="U85" s="836"/>
      <c r="V85" s="836"/>
      <c r="W85" s="836"/>
      <c r="X85" s="836"/>
      <c r="Y85" s="836"/>
      <c r="Z85" s="836"/>
      <c r="AA85" s="836"/>
      <c r="AB85" s="836"/>
      <c r="AC85" s="836"/>
      <c r="AD85" s="836"/>
      <c r="AE85" s="836"/>
      <c r="AF85" s="836"/>
      <c r="AG85" s="836"/>
      <c r="AH85" s="836"/>
      <c r="AI85" s="836"/>
      <c r="AJ85" s="836"/>
      <c r="AK85" s="836"/>
      <c r="AL85" s="836"/>
      <c r="AM85" s="836"/>
      <c r="AN85" s="836"/>
      <c r="AO85" s="836"/>
      <c r="AP85" s="836"/>
      <c r="AQ85" s="836"/>
      <c r="AR85" s="836"/>
      <c r="AS85" s="836"/>
      <c r="AT85" s="836"/>
      <c r="AU85" s="836"/>
      <c r="AV85" s="836"/>
      <c r="AW85" s="836"/>
      <c r="AX85" s="836"/>
      <c r="AY85" s="836"/>
      <c r="AZ85" s="838"/>
      <c r="BA85" s="838"/>
      <c r="BB85" s="838"/>
      <c r="BC85" s="838"/>
      <c r="BD85" s="839"/>
      <c r="BE85" s="229"/>
      <c r="BF85" s="229"/>
      <c r="BG85" s="229"/>
      <c r="BH85" s="229"/>
      <c r="BI85" s="229"/>
      <c r="BJ85" s="229"/>
      <c r="BK85" s="229"/>
      <c r="BL85" s="229"/>
      <c r="BM85" s="229"/>
      <c r="BN85" s="229"/>
      <c r="BO85" s="229"/>
      <c r="BP85" s="229"/>
      <c r="BQ85" s="226">
        <v>79</v>
      </c>
      <c r="BR85" s="231"/>
      <c r="BS85" s="860"/>
      <c r="BT85" s="861"/>
      <c r="BU85" s="861"/>
      <c r="BV85" s="861"/>
      <c r="BW85" s="861"/>
      <c r="BX85" s="861"/>
      <c r="BY85" s="861"/>
      <c r="BZ85" s="861"/>
      <c r="CA85" s="861"/>
      <c r="CB85" s="861"/>
      <c r="CC85" s="861"/>
      <c r="CD85" s="861"/>
      <c r="CE85" s="861"/>
      <c r="CF85" s="861"/>
      <c r="CG85" s="863"/>
      <c r="CH85" s="864"/>
      <c r="CI85" s="865"/>
      <c r="CJ85" s="865"/>
      <c r="CK85" s="865"/>
      <c r="CL85" s="866"/>
      <c r="CM85" s="864"/>
      <c r="CN85" s="865"/>
      <c r="CO85" s="865"/>
      <c r="CP85" s="865"/>
      <c r="CQ85" s="866"/>
      <c r="CR85" s="864"/>
      <c r="CS85" s="865"/>
      <c r="CT85" s="865"/>
      <c r="CU85" s="865"/>
      <c r="CV85" s="866"/>
      <c r="CW85" s="864"/>
      <c r="CX85" s="865"/>
      <c r="CY85" s="865"/>
      <c r="CZ85" s="865"/>
      <c r="DA85" s="866"/>
      <c r="DB85" s="864"/>
      <c r="DC85" s="865"/>
      <c r="DD85" s="865"/>
      <c r="DE85" s="865"/>
      <c r="DF85" s="866"/>
      <c r="DG85" s="864"/>
      <c r="DH85" s="865"/>
      <c r="DI85" s="865"/>
      <c r="DJ85" s="865"/>
      <c r="DK85" s="866"/>
      <c r="DL85" s="864"/>
      <c r="DM85" s="865"/>
      <c r="DN85" s="865"/>
      <c r="DO85" s="865"/>
      <c r="DP85" s="866"/>
      <c r="DQ85" s="864"/>
      <c r="DR85" s="865"/>
      <c r="DS85" s="865"/>
      <c r="DT85" s="865"/>
      <c r="DU85" s="866"/>
      <c r="DV85" s="860"/>
      <c r="DW85" s="861"/>
      <c r="DX85" s="861"/>
      <c r="DY85" s="861"/>
      <c r="DZ85" s="862"/>
      <c r="EA85" s="218"/>
    </row>
    <row r="86" spans="1:131" ht="26.25" customHeight="1" x14ac:dyDescent="0.2">
      <c r="A86" s="226">
        <v>19</v>
      </c>
      <c r="B86" s="724"/>
      <c r="C86" s="725"/>
      <c r="D86" s="725"/>
      <c r="E86" s="725"/>
      <c r="F86" s="725"/>
      <c r="G86" s="725"/>
      <c r="H86" s="725"/>
      <c r="I86" s="725"/>
      <c r="J86" s="725"/>
      <c r="K86" s="725"/>
      <c r="L86" s="725"/>
      <c r="M86" s="725"/>
      <c r="N86" s="725"/>
      <c r="O86" s="725"/>
      <c r="P86" s="726"/>
      <c r="Q86" s="876"/>
      <c r="R86" s="836"/>
      <c r="S86" s="836"/>
      <c r="T86" s="836"/>
      <c r="U86" s="836"/>
      <c r="V86" s="836"/>
      <c r="W86" s="836"/>
      <c r="X86" s="836"/>
      <c r="Y86" s="836"/>
      <c r="Z86" s="836"/>
      <c r="AA86" s="836"/>
      <c r="AB86" s="836"/>
      <c r="AC86" s="836"/>
      <c r="AD86" s="836"/>
      <c r="AE86" s="836"/>
      <c r="AF86" s="836"/>
      <c r="AG86" s="836"/>
      <c r="AH86" s="836"/>
      <c r="AI86" s="836"/>
      <c r="AJ86" s="836"/>
      <c r="AK86" s="836"/>
      <c r="AL86" s="836"/>
      <c r="AM86" s="836"/>
      <c r="AN86" s="836"/>
      <c r="AO86" s="836"/>
      <c r="AP86" s="836"/>
      <c r="AQ86" s="836"/>
      <c r="AR86" s="836"/>
      <c r="AS86" s="836"/>
      <c r="AT86" s="836"/>
      <c r="AU86" s="836"/>
      <c r="AV86" s="836"/>
      <c r="AW86" s="836"/>
      <c r="AX86" s="836"/>
      <c r="AY86" s="836"/>
      <c r="AZ86" s="838"/>
      <c r="BA86" s="838"/>
      <c r="BB86" s="838"/>
      <c r="BC86" s="838"/>
      <c r="BD86" s="839"/>
      <c r="BE86" s="229"/>
      <c r="BF86" s="229"/>
      <c r="BG86" s="229"/>
      <c r="BH86" s="229"/>
      <c r="BI86" s="229"/>
      <c r="BJ86" s="229"/>
      <c r="BK86" s="229"/>
      <c r="BL86" s="229"/>
      <c r="BM86" s="229"/>
      <c r="BN86" s="229"/>
      <c r="BO86" s="229"/>
      <c r="BP86" s="229"/>
      <c r="BQ86" s="226">
        <v>80</v>
      </c>
      <c r="BR86" s="231"/>
      <c r="BS86" s="860"/>
      <c r="BT86" s="861"/>
      <c r="BU86" s="861"/>
      <c r="BV86" s="861"/>
      <c r="BW86" s="861"/>
      <c r="BX86" s="861"/>
      <c r="BY86" s="861"/>
      <c r="BZ86" s="861"/>
      <c r="CA86" s="861"/>
      <c r="CB86" s="861"/>
      <c r="CC86" s="861"/>
      <c r="CD86" s="861"/>
      <c r="CE86" s="861"/>
      <c r="CF86" s="861"/>
      <c r="CG86" s="863"/>
      <c r="CH86" s="864"/>
      <c r="CI86" s="865"/>
      <c r="CJ86" s="865"/>
      <c r="CK86" s="865"/>
      <c r="CL86" s="866"/>
      <c r="CM86" s="864"/>
      <c r="CN86" s="865"/>
      <c r="CO86" s="865"/>
      <c r="CP86" s="865"/>
      <c r="CQ86" s="866"/>
      <c r="CR86" s="864"/>
      <c r="CS86" s="865"/>
      <c r="CT86" s="865"/>
      <c r="CU86" s="865"/>
      <c r="CV86" s="866"/>
      <c r="CW86" s="864"/>
      <c r="CX86" s="865"/>
      <c r="CY86" s="865"/>
      <c r="CZ86" s="865"/>
      <c r="DA86" s="866"/>
      <c r="DB86" s="864"/>
      <c r="DC86" s="865"/>
      <c r="DD86" s="865"/>
      <c r="DE86" s="865"/>
      <c r="DF86" s="866"/>
      <c r="DG86" s="864"/>
      <c r="DH86" s="865"/>
      <c r="DI86" s="865"/>
      <c r="DJ86" s="865"/>
      <c r="DK86" s="866"/>
      <c r="DL86" s="864"/>
      <c r="DM86" s="865"/>
      <c r="DN86" s="865"/>
      <c r="DO86" s="865"/>
      <c r="DP86" s="866"/>
      <c r="DQ86" s="864"/>
      <c r="DR86" s="865"/>
      <c r="DS86" s="865"/>
      <c r="DT86" s="865"/>
      <c r="DU86" s="866"/>
      <c r="DV86" s="860"/>
      <c r="DW86" s="861"/>
      <c r="DX86" s="861"/>
      <c r="DY86" s="861"/>
      <c r="DZ86" s="862"/>
      <c r="EA86" s="218"/>
    </row>
    <row r="87" spans="1:131" ht="26.25" customHeight="1" x14ac:dyDescent="0.2">
      <c r="A87" s="232">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29"/>
      <c r="BF87" s="229"/>
      <c r="BG87" s="229"/>
      <c r="BH87" s="229"/>
      <c r="BI87" s="229"/>
      <c r="BJ87" s="229"/>
      <c r="BK87" s="229"/>
      <c r="BL87" s="229"/>
      <c r="BM87" s="229"/>
      <c r="BN87" s="229"/>
      <c r="BO87" s="229"/>
      <c r="BP87" s="229"/>
      <c r="BQ87" s="226">
        <v>81</v>
      </c>
      <c r="BR87" s="231"/>
      <c r="BS87" s="860"/>
      <c r="BT87" s="861"/>
      <c r="BU87" s="861"/>
      <c r="BV87" s="861"/>
      <c r="BW87" s="861"/>
      <c r="BX87" s="861"/>
      <c r="BY87" s="861"/>
      <c r="BZ87" s="861"/>
      <c r="CA87" s="861"/>
      <c r="CB87" s="861"/>
      <c r="CC87" s="861"/>
      <c r="CD87" s="861"/>
      <c r="CE87" s="861"/>
      <c r="CF87" s="861"/>
      <c r="CG87" s="863"/>
      <c r="CH87" s="864"/>
      <c r="CI87" s="865"/>
      <c r="CJ87" s="865"/>
      <c r="CK87" s="865"/>
      <c r="CL87" s="866"/>
      <c r="CM87" s="864"/>
      <c r="CN87" s="865"/>
      <c r="CO87" s="865"/>
      <c r="CP87" s="865"/>
      <c r="CQ87" s="866"/>
      <c r="CR87" s="864"/>
      <c r="CS87" s="865"/>
      <c r="CT87" s="865"/>
      <c r="CU87" s="865"/>
      <c r="CV87" s="866"/>
      <c r="CW87" s="864"/>
      <c r="CX87" s="865"/>
      <c r="CY87" s="865"/>
      <c r="CZ87" s="865"/>
      <c r="DA87" s="866"/>
      <c r="DB87" s="864"/>
      <c r="DC87" s="865"/>
      <c r="DD87" s="865"/>
      <c r="DE87" s="865"/>
      <c r="DF87" s="866"/>
      <c r="DG87" s="864"/>
      <c r="DH87" s="865"/>
      <c r="DI87" s="865"/>
      <c r="DJ87" s="865"/>
      <c r="DK87" s="866"/>
      <c r="DL87" s="864"/>
      <c r="DM87" s="865"/>
      <c r="DN87" s="865"/>
      <c r="DO87" s="865"/>
      <c r="DP87" s="866"/>
      <c r="DQ87" s="864"/>
      <c r="DR87" s="865"/>
      <c r="DS87" s="865"/>
      <c r="DT87" s="865"/>
      <c r="DU87" s="866"/>
      <c r="DV87" s="860"/>
      <c r="DW87" s="861"/>
      <c r="DX87" s="861"/>
      <c r="DY87" s="861"/>
      <c r="DZ87" s="862"/>
      <c r="EA87" s="218"/>
    </row>
    <row r="88" spans="1:131" ht="26.25" customHeight="1" thickBot="1" x14ac:dyDescent="0.25">
      <c r="A88" s="228" t="s">
        <v>376</v>
      </c>
      <c r="B88" s="795" t="s">
        <v>399</v>
      </c>
      <c r="C88" s="796"/>
      <c r="D88" s="796"/>
      <c r="E88" s="796"/>
      <c r="F88" s="796"/>
      <c r="G88" s="796"/>
      <c r="H88" s="796"/>
      <c r="I88" s="796"/>
      <c r="J88" s="796"/>
      <c r="K88" s="796"/>
      <c r="L88" s="796"/>
      <c r="M88" s="796"/>
      <c r="N88" s="796"/>
      <c r="O88" s="796"/>
      <c r="P88" s="797"/>
      <c r="Q88" s="853"/>
      <c r="R88" s="854"/>
      <c r="S88" s="854"/>
      <c r="T88" s="854"/>
      <c r="U88" s="854"/>
      <c r="V88" s="854"/>
      <c r="W88" s="854"/>
      <c r="X88" s="854"/>
      <c r="Y88" s="854"/>
      <c r="Z88" s="854"/>
      <c r="AA88" s="854"/>
      <c r="AB88" s="854"/>
      <c r="AC88" s="854"/>
      <c r="AD88" s="854"/>
      <c r="AE88" s="854"/>
      <c r="AF88" s="846">
        <v>4368</v>
      </c>
      <c r="AG88" s="846"/>
      <c r="AH88" s="846"/>
      <c r="AI88" s="846"/>
      <c r="AJ88" s="846"/>
      <c r="AK88" s="854"/>
      <c r="AL88" s="854"/>
      <c r="AM88" s="854"/>
      <c r="AN88" s="854"/>
      <c r="AO88" s="854"/>
      <c r="AP88" s="846">
        <v>8188</v>
      </c>
      <c r="AQ88" s="846"/>
      <c r="AR88" s="846"/>
      <c r="AS88" s="846"/>
      <c r="AT88" s="846"/>
      <c r="AU88" s="846">
        <v>830</v>
      </c>
      <c r="AV88" s="846"/>
      <c r="AW88" s="846"/>
      <c r="AX88" s="846"/>
      <c r="AY88" s="846"/>
      <c r="AZ88" s="848"/>
      <c r="BA88" s="848"/>
      <c r="BB88" s="848"/>
      <c r="BC88" s="848"/>
      <c r="BD88" s="849"/>
      <c r="BE88" s="229"/>
      <c r="BF88" s="229"/>
      <c r="BG88" s="229"/>
      <c r="BH88" s="229"/>
      <c r="BI88" s="229"/>
      <c r="BJ88" s="229"/>
      <c r="BK88" s="229"/>
      <c r="BL88" s="229"/>
      <c r="BM88" s="229"/>
      <c r="BN88" s="229"/>
      <c r="BO88" s="229"/>
      <c r="BP88" s="229"/>
      <c r="BQ88" s="226">
        <v>82</v>
      </c>
      <c r="BR88" s="231"/>
      <c r="BS88" s="860"/>
      <c r="BT88" s="861"/>
      <c r="BU88" s="861"/>
      <c r="BV88" s="861"/>
      <c r="BW88" s="861"/>
      <c r="BX88" s="861"/>
      <c r="BY88" s="861"/>
      <c r="BZ88" s="861"/>
      <c r="CA88" s="861"/>
      <c r="CB88" s="861"/>
      <c r="CC88" s="861"/>
      <c r="CD88" s="861"/>
      <c r="CE88" s="861"/>
      <c r="CF88" s="861"/>
      <c r="CG88" s="863"/>
      <c r="CH88" s="864"/>
      <c r="CI88" s="865"/>
      <c r="CJ88" s="865"/>
      <c r="CK88" s="865"/>
      <c r="CL88" s="866"/>
      <c r="CM88" s="864"/>
      <c r="CN88" s="865"/>
      <c r="CO88" s="865"/>
      <c r="CP88" s="865"/>
      <c r="CQ88" s="866"/>
      <c r="CR88" s="864"/>
      <c r="CS88" s="865"/>
      <c r="CT88" s="865"/>
      <c r="CU88" s="865"/>
      <c r="CV88" s="866"/>
      <c r="CW88" s="864"/>
      <c r="CX88" s="865"/>
      <c r="CY88" s="865"/>
      <c r="CZ88" s="865"/>
      <c r="DA88" s="866"/>
      <c r="DB88" s="864"/>
      <c r="DC88" s="865"/>
      <c r="DD88" s="865"/>
      <c r="DE88" s="865"/>
      <c r="DF88" s="866"/>
      <c r="DG88" s="864"/>
      <c r="DH88" s="865"/>
      <c r="DI88" s="865"/>
      <c r="DJ88" s="865"/>
      <c r="DK88" s="866"/>
      <c r="DL88" s="864"/>
      <c r="DM88" s="865"/>
      <c r="DN88" s="865"/>
      <c r="DO88" s="865"/>
      <c r="DP88" s="866"/>
      <c r="DQ88" s="864"/>
      <c r="DR88" s="865"/>
      <c r="DS88" s="865"/>
      <c r="DT88" s="865"/>
      <c r="DU88" s="866"/>
      <c r="DV88" s="860"/>
      <c r="DW88" s="861"/>
      <c r="DX88" s="861"/>
      <c r="DY88" s="861"/>
      <c r="DZ88" s="862"/>
      <c r="EA88" s="218"/>
    </row>
    <row r="89" spans="1:131" ht="26.25" hidden="1" customHeight="1" x14ac:dyDescent="0.2">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860"/>
      <c r="BT89" s="861"/>
      <c r="BU89" s="861"/>
      <c r="BV89" s="861"/>
      <c r="BW89" s="861"/>
      <c r="BX89" s="861"/>
      <c r="BY89" s="861"/>
      <c r="BZ89" s="861"/>
      <c r="CA89" s="861"/>
      <c r="CB89" s="861"/>
      <c r="CC89" s="861"/>
      <c r="CD89" s="861"/>
      <c r="CE89" s="861"/>
      <c r="CF89" s="861"/>
      <c r="CG89" s="863"/>
      <c r="CH89" s="864"/>
      <c r="CI89" s="865"/>
      <c r="CJ89" s="865"/>
      <c r="CK89" s="865"/>
      <c r="CL89" s="866"/>
      <c r="CM89" s="864"/>
      <c r="CN89" s="865"/>
      <c r="CO89" s="865"/>
      <c r="CP89" s="865"/>
      <c r="CQ89" s="866"/>
      <c r="CR89" s="864"/>
      <c r="CS89" s="865"/>
      <c r="CT89" s="865"/>
      <c r="CU89" s="865"/>
      <c r="CV89" s="866"/>
      <c r="CW89" s="864"/>
      <c r="CX89" s="865"/>
      <c r="CY89" s="865"/>
      <c r="CZ89" s="865"/>
      <c r="DA89" s="866"/>
      <c r="DB89" s="864"/>
      <c r="DC89" s="865"/>
      <c r="DD89" s="865"/>
      <c r="DE89" s="865"/>
      <c r="DF89" s="866"/>
      <c r="DG89" s="864"/>
      <c r="DH89" s="865"/>
      <c r="DI89" s="865"/>
      <c r="DJ89" s="865"/>
      <c r="DK89" s="866"/>
      <c r="DL89" s="864"/>
      <c r="DM89" s="865"/>
      <c r="DN89" s="865"/>
      <c r="DO89" s="865"/>
      <c r="DP89" s="866"/>
      <c r="DQ89" s="864"/>
      <c r="DR89" s="865"/>
      <c r="DS89" s="865"/>
      <c r="DT89" s="865"/>
      <c r="DU89" s="866"/>
      <c r="DV89" s="860"/>
      <c r="DW89" s="861"/>
      <c r="DX89" s="861"/>
      <c r="DY89" s="861"/>
      <c r="DZ89" s="862"/>
      <c r="EA89" s="218"/>
    </row>
    <row r="90" spans="1:131" ht="26.25" hidden="1" customHeight="1" x14ac:dyDescent="0.2">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860"/>
      <c r="BT90" s="861"/>
      <c r="BU90" s="861"/>
      <c r="BV90" s="861"/>
      <c r="BW90" s="861"/>
      <c r="BX90" s="861"/>
      <c r="BY90" s="861"/>
      <c r="BZ90" s="861"/>
      <c r="CA90" s="861"/>
      <c r="CB90" s="861"/>
      <c r="CC90" s="861"/>
      <c r="CD90" s="861"/>
      <c r="CE90" s="861"/>
      <c r="CF90" s="861"/>
      <c r="CG90" s="863"/>
      <c r="CH90" s="864"/>
      <c r="CI90" s="865"/>
      <c r="CJ90" s="865"/>
      <c r="CK90" s="865"/>
      <c r="CL90" s="866"/>
      <c r="CM90" s="864"/>
      <c r="CN90" s="865"/>
      <c r="CO90" s="865"/>
      <c r="CP90" s="865"/>
      <c r="CQ90" s="866"/>
      <c r="CR90" s="864"/>
      <c r="CS90" s="865"/>
      <c r="CT90" s="865"/>
      <c r="CU90" s="865"/>
      <c r="CV90" s="866"/>
      <c r="CW90" s="864"/>
      <c r="CX90" s="865"/>
      <c r="CY90" s="865"/>
      <c r="CZ90" s="865"/>
      <c r="DA90" s="866"/>
      <c r="DB90" s="864"/>
      <c r="DC90" s="865"/>
      <c r="DD90" s="865"/>
      <c r="DE90" s="865"/>
      <c r="DF90" s="866"/>
      <c r="DG90" s="864"/>
      <c r="DH90" s="865"/>
      <c r="DI90" s="865"/>
      <c r="DJ90" s="865"/>
      <c r="DK90" s="866"/>
      <c r="DL90" s="864"/>
      <c r="DM90" s="865"/>
      <c r="DN90" s="865"/>
      <c r="DO90" s="865"/>
      <c r="DP90" s="866"/>
      <c r="DQ90" s="864"/>
      <c r="DR90" s="865"/>
      <c r="DS90" s="865"/>
      <c r="DT90" s="865"/>
      <c r="DU90" s="866"/>
      <c r="DV90" s="860"/>
      <c r="DW90" s="861"/>
      <c r="DX90" s="861"/>
      <c r="DY90" s="861"/>
      <c r="DZ90" s="862"/>
      <c r="EA90" s="218"/>
    </row>
    <row r="91" spans="1:131" ht="26.25" hidden="1" customHeight="1" x14ac:dyDescent="0.2">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860"/>
      <c r="BT91" s="861"/>
      <c r="BU91" s="861"/>
      <c r="BV91" s="861"/>
      <c r="BW91" s="861"/>
      <c r="BX91" s="861"/>
      <c r="BY91" s="861"/>
      <c r="BZ91" s="861"/>
      <c r="CA91" s="861"/>
      <c r="CB91" s="861"/>
      <c r="CC91" s="861"/>
      <c r="CD91" s="861"/>
      <c r="CE91" s="861"/>
      <c r="CF91" s="861"/>
      <c r="CG91" s="863"/>
      <c r="CH91" s="864"/>
      <c r="CI91" s="865"/>
      <c r="CJ91" s="865"/>
      <c r="CK91" s="865"/>
      <c r="CL91" s="866"/>
      <c r="CM91" s="864"/>
      <c r="CN91" s="865"/>
      <c r="CO91" s="865"/>
      <c r="CP91" s="865"/>
      <c r="CQ91" s="866"/>
      <c r="CR91" s="864"/>
      <c r="CS91" s="865"/>
      <c r="CT91" s="865"/>
      <c r="CU91" s="865"/>
      <c r="CV91" s="866"/>
      <c r="CW91" s="864"/>
      <c r="CX91" s="865"/>
      <c r="CY91" s="865"/>
      <c r="CZ91" s="865"/>
      <c r="DA91" s="866"/>
      <c r="DB91" s="864"/>
      <c r="DC91" s="865"/>
      <c r="DD91" s="865"/>
      <c r="DE91" s="865"/>
      <c r="DF91" s="866"/>
      <c r="DG91" s="864"/>
      <c r="DH91" s="865"/>
      <c r="DI91" s="865"/>
      <c r="DJ91" s="865"/>
      <c r="DK91" s="866"/>
      <c r="DL91" s="864"/>
      <c r="DM91" s="865"/>
      <c r="DN91" s="865"/>
      <c r="DO91" s="865"/>
      <c r="DP91" s="866"/>
      <c r="DQ91" s="864"/>
      <c r="DR91" s="865"/>
      <c r="DS91" s="865"/>
      <c r="DT91" s="865"/>
      <c r="DU91" s="866"/>
      <c r="DV91" s="860"/>
      <c r="DW91" s="861"/>
      <c r="DX91" s="861"/>
      <c r="DY91" s="861"/>
      <c r="DZ91" s="862"/>
      <c r="EA91" s="218"/>
    </row>
    <row r="92" spans="1:131" ht="26.25" hidden="1" customHeight="1" x14ac:dyDescent="0.2">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860"/>
      <c r="BT92" s="861"/>
      <c r="BU92" s="861"/>
      <c r="BV92" s="861"/>
      <c r="BW92" s="861"/>
      <c r="BX92" s="861"/>
      <c r="BY92" s="861"/>
      <c r="BZ92" s="861"/>
      <c r="CA92" s="861"/>
      <c r="CB92" s="861"/>
      <c r="CC92" s="861"/>
      <c r="CD92" s="861"/>
      <c r="CE92" s="861"/>
      <c r="CF92" s="861"/>
      <c r="CG92" s="863"/>
      <c r="CH92" s="864"/>
      <c r="CI92" s="865"/>
      <c r="CJ92" s="865"/>
      <c r="CK92" s="865"/>
      <c r="CL92" s="866"/>
      <c r="CM92" s="864"/>
      <c r="CN92" s="865"/>
      <c r="CO92" s="865"/>
      <c r="CP92" s="865"/>
      <c r="CQ92" s="866"/>
      <c r="CR92" s="864"/>
      <c r="CS92" s="865"/>
      <c r="CT92" s="865"/>
      <c r="CU92" s="865"/>
      <c r="CV92" s="866"/>
      <c r="CW92" s="864"/>
      <c r="CX92" s="865"/>
      <c r="CY92" s="865"/>
      <c r="CZ92" s="865"/>
      <c r="DA92" s="866"/>
      <c r="DB92" s="864"/>
      <c r="DC92" s="865"/>
      <c r="DD92" s="865"/>
      <c r="DE92" s="865"/>
      <c r="DF92" s="866"/>
      <c r="DG92" s="864"/>
      <c r="DH92" s="865"/>
      <c r="DI92" s="865"/>
      <c r="DJ92" s="865"/>
      <c r="DK92" s="866"/>
      <c r="DL92" s="864"/>
      <c r="DM92" s="865"/>
      <c r="DN92" s="865"/>
      <c r="DO92" s="865"/>
      <c r="DP92" s="866"/>
      <c r="DQ92" s="864"/>
      <c r="DR92" s="865"/>
      <c r="DS92" s="865"/>
      <c r="DT92" s="865"/>
      <c r="DU92" s="866"/>
      <c r="DV92" s="860"/>
      <c r="DW92" s="861"/>
      <c r="DX92" s="861"/>
      <c r="DY92" s="861"/>
      <c r="DZ92" s="862"/>
      <c r="EA92" s="218"/>
    </row>
    <row r="93" spans="1:131" ht="26.25" hidden="1" customHeight="1" x14ac:dyDescent="0.2">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860"/>
      <c r="BT93" s="861"/>
      <c r="BU93" s="861"/>
      <c r="BV93" s="861"/>
      <c r="BW93" s="861"/>
      <c r="BX93" s="861"/>
      <c r="BY93" s="861"/>
      <c r="BZ93" s="861"/>
      <c r="CA93" s="861"/>
      <c r="CB93" s="861"/>
      <c r="CC93" s="861"/>
      <c r="CD93" s="861"/>
      <c r="CE93" s="861"/>
      <c r="CF93" s="861"/>
      <c r="CG93" s="863"/>
      <c r="CH93" s="864"/>
      <c r="CI93" s="865"/>
      <c r="CJ93" s="865"/>
      <c r="CK93" s="865"/>
      <c r="CL93" s="866"/>
      <c r="CM93" s="864"/>
      <c r="CN93" s="865"/>
      <c r="CO93" s="865"/>
      <c r="CP93" s="865"/>
      <c r="CQ93" s="866"/>
      <c r="CR93" s="864"/>
      <c r="CS93" s="865"/>
      <c r="CT93" s="865"/>
      <c r="CU93" s="865"/>
      <c r="CV93" s="866"/>
      <c r="CW93" s="864"/>
      <c r="CX93" s="865"/>
      <c r="CY93" s="865"/>
      <c r="CZ93" s="865"/>
      <c r="DA93" s="866"/>
      <c r="DB93" s="864"/>
      <c r="DC93" s="865"/>
      <c r="DD93" s="865"/>
      <c r="DE93" s="865"/>
      <c r="DF93" s="866"/>
      <c r="DG93" s="864"/>
      <c r="DH93" s="865"/>
      <c r="DI93" s="865"/>
      <c r="DJ93" s="865"/>
      <c r="DK93" s="866"/>
      <c r="DL93" s="864"/>
      <c r="DM93" s="865"/>
      <c r="DN93" s="865"/>
      <c r="DO93" s="865"/>
      <c r="DP93" s="866"/>
      <c r="DQ93" s="864"/>
      <c r="DR93" s="865"/>
      <c r="DS93" s="865"/>
      <c r="DT93" s="865"/>
      <c r="DU93" s="866"/>
      <c r="DV93" s="860"/>
      <c r="DW93" s="861"/>
      <c r="DX93" s="861"/>
      <c r="DY93" s="861"/>
      <c r="DZ93" s="862"/>
      <c r="EA93" s="218"/>
    </row>
    <row r="94" spans="1:131" ht="26.25" hidden="1" customHeight="1" x14ac:dyDescent="0.2">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860"/>
      <c r="BT94" s="861"/>
      <c r="BU94" s="861"/>
      <c r="BV94" s="861"/>
      <c r="BW94" s="861"/>
      <c r="BX94" s="861"/>
      <c r="BY94" s="861"/>
      <c r="BZ94" s="861"/>
      <c r="CA94" s="861"/>
      <c r="CB94" s="861"/>
      <c r="CC94" s="861"/>
      <c r="CD94" s="861"/>
      <c r="CE94" s="861"/>
      <c r="CF94" s="861"/>
      <c r="CG94" s="863"/>
      <c r="CH94" s="864"/>
      <c r="CI94" s="865"/>
      <c r="CJ94" s="865"/>
      <c r="CK94" s="865"/>
      <c r="CL94" s="866"/>
      <c r="CM94" s="864"/>
      <c r="CN94" s="865"/>
      <c r="CO94" s="865"/>
      <c r="CP94" s="865"/>
      <c r="CQ94" s="866"/>
      <c r="CR94" s="864"/>
      <c r="CS94" s="865"/>
      <c r="CT94" s="865"/>
      <c r="CU94" s="865"/>
      <c r="CV94" s="866"/>
      <c r="CW94" s="864"/>
      <c r="CX94" s="865"/>
      <c r="CY94" s="865"/>
      <c r="CZ94" s="865"/>
      <c r="DA94" s="866"/>
      <c r="DB94" s="864"/>
      <c r="DC94" s="865"/>
      <c r="DD94" s="865"/>
      <c r="DE94" s="865"/>
      <c r="DF94" s="866"/>
      <c r="DG94" s="864"/>
      <c r="DH94" s="865"/>
      <c r="DI94" s="865"/>
      <c r="DJ94" s="865"/>
      <c r="DK94" s="866"/>
      <c r="DL94" s="864"/>
      <c r="DM94" s="865"/>
      <c r="DN94" s="865"/>
      <c r="DO94" s="865"/>
      <c r="DP94" s="866"/>
      <c r="DQ94" s="864"/>
      <c r="DR94" s="865"/>
      <c r="DS94" s="865"/>
      <c r="DT94" s="865"/>
      <c r="DU94" s="866"/>
      <c r="DV94" s="860"/>
      <c r="DW94" s="861"/>
      <c r="DX94" s="861"/>
      <c r="DY94" s="861"/>
      <c r="DZ94" s="862"/>
      <c r="EA94" s="218"/>
    </row>
    <row r="95" spans="1:131" ht="26.25" hidden="1" customHeight="1" x14ac:dyDescent="0.2">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860"/>
      <c r="BT95" s="861"/>
      <c r="BU95" s="861"/>
      <c r="BV95" s="861"/>
      <c r="BW95" s="861"/>
      <c r="BX95" s="861"/>
      <c r="BY95" s="861"/>
      <c r="BZ95" s="861"/>
      <c r="CA95" s="861"/>
      <c r="CB95" s="861"/>
      <c r="CC95" s="861"/>
      <c r="CD95" s="861"/>
      <c r="CE95" s="861"/>
      <c r="CF95" s="861"/>
      <c r="CG95" s="863"/>
      <c r="CH95" s="864"/>
      <c r="CI95" s="865"/>
      <c r="CJ95" s="865"/>
      <c r="CK95" s="865"/>
      <c r="CL95" s="866"/>
      <c r="CM95" s="864"/>
      <c r="CN95" s="865"/>
      <c r="CO95" s="865"/>
      <c r="CP95" s="865"/>
      <c r="CQ95" s="866"/>
      <c r="CR95" s="864"/>
      <c r="CS95" s="865"/>
      <c r="CT95" s="865"/>
      <c r="CU95" s="865"/>
      <c r="CV95" s="866"/>
      <c r="CW95" s="864"/>
      <c r="CX95" s="865"/>
      <c r="CY95" s="865"/>
      <c r="CZ95" s="865"/>
      <c r="DA95" s="866"/>
      <c r="DB95" s="864"/>
      <c r="DC95" s="865"/>
      <c r="DD95" s="865"/>
      <c r="DE95" s="865"/>
      <c r="DF95" s="866"/>
      <c r="DG95" s="864"/>
      <c r="DH95" s="865"/>
      <c r="DI95" s="865"/>
      <c r="DJ95" s="865"/>
      <c r="DK95" s="866"/>
      <c r="DL95" s="864"/>
      <c r="DM95" s="865"/>
      <c r="DN95" s="865"/>
      <c r="DO95" s="865"/>
      <c r="DP95" s="866"/>
      <c r="DQ95" s="864"/>
      <c r="DR95" s="865"/>
      <c r="DS95" s="865"/>
      <c r="DT95" s="865"/>
      <c r="DU95" s="866"/>
      <c r="DV95" s="860"/>
      <c r="DW95" s="861"/>
      <c r="DX95" s="861"/>
      <c r="DY95" s="861"/>
      <c r="DZ95" s="862"/>
      <c r="EA95" s="218"/>
    </row>
    <row r="96" spans="1:131" ht="26.25" hidden="1" customHeight="1" x14ac:dyDescent="0.2">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860"/>
      <c r="BT96" s="861"/>
      <c r="BU96" s="861"/>
      <c r="BV96" s="861"/>
      <c r="BW96" s="861"/>
      <c r="BX96" s="861"/>
      <c r="BY96" s="861"/>
      <c r="BZ96" s="861"/>
      <c r="CA96" s="861"/>
      <c r="CB96" s="861"/>
      <c r="CC96" s="861"/>
      <c r="CD96" s="861"/>
      <c r="CE96" s="861"/>
      <c r="CF96" s="861"/>
      <c r="CG96" s="863"/>
      <c r="CH96" s="864"/>
      <c r="CI96" s="865"/>
      <c r="CJ96" s="865"/>
      <c r="CK96" s="865"/>
      <c r="CL96" s="866"/>
      <c r="CM96" s="864"/>
      <c r="CN96" s="865"/>
      <c r="CO96" s="865"/>
      <c r="CP96" s="865"/>
      <c r="CQ96" s="866"/>
      <c r="CR96" s="864"/>
      <c r="CS96" s="865"/>
      <c r="CT96" s="865"/>
      <c r="CU96" s="865"/>
      <c r="CV96" s="866"/>
      <c r="CW96" s="864"/>
      <c r="CX96" s="865"/>
      <c r="CY96" s="865"/>
      <c r="CZ96" s="865"/>
      <c r="DA96" s="866"/>
      <c r="DB96" s="864"/>
      <c r="DC96" s="865"/>
      <c r="DD96" s="865"/>
      <c r="DE96" s="865"/>
      <c r="DF96" s="866"/>
      <c r="DG96" s="864"/>
      <c r="DH96" s="865"/>
      <c r="DI96" s="865"/>
      <c r="DJ96" s="865"/>
      <c r="DK96" s="866"/>
      <c r="DL96" s="864"/>
      <c r="DM96" s="865"/>
      <c r="DN96" s="865"/>
      <c r="DO96" s="865"/>
      <c r="DP96" s="866"/>
      <c r="DQ96" s="864"/>
      <c r="DR96" s="865"/>
      <c r="DS96" s="865"/>
      <c r="DT96" s="865"/>
      <c r="DU96" s="866"/>
      <c r="DV96" s="860"/>
      <c r="DW96" s="861"/>
      <c r="DX96" s="861"/>
      <c r="DY96" s="861"/>
      <c r="DZ96" s="862"/>
      <c r="EA96" s="218"/>
    </row>
    <row r="97" spans="1:131" ht="26.25" hidden="1" customHeight="1" x14ac:dyDescent="0.2">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860"/>
      <c r="BT97" s="861"/>
      <c r="BU97" s="861"/>
      <c r="BV97" s="861"/>
      <c r="BW97" s="861"/>
      <c r="BX97" s="861"/>
      <c r="BY97" s="861"/>
      <c r="BZ97" s="861"/>
      <c r="CA97" s="861"/>
      <c r="CB97" s="861"/>
      <c r="CC97" s="861"/>
      <c r="CD97" s="861"/>
      <c r="CE97" s="861"/>
      <c r="CF97" s="861"/>
      <c r="CG97" s="863"/>
      <c r="CH97" s="864"/>
      <c r="CI97" s="865"/>
      <c r="CJ97" s="865"/>
      <c r="CK97" s="865"/>
      <c r="CL97" s="866"/>
      <c r="CM97" s="864"/>
      <c r="CN97" s="865"/>
      <c r="CO97" s="865"/>
      <c r="CP97" s="865"/>
      <c r="CQ97" s="866"/>
      <c r="CR97" s="864"/>
      <c r="CS97" s="865"/>
      <c r="CT97" s="865"/>
      <c r="CU97" s="865"/>
      <c r="CV97" s="866"/>
      <c r="CW97" s="864"/>
      <c r="CX97" s="865"/>
      <c r="CY97" s="865"/>
      <c r="CZ97" s="865"/>
      <c r="DA97" s="866"/>
      <c r="DB97" s="864"/>
      <c r="DC97" s="865"/>
      <c r="DD97" s="865"/>
      <c r="DE97" s="865"/>
      <c r="DF97" s="866"/>
      <c r="DG97" s="864"/>
      <c r="DH97" s="865"/>
      <c r="DI97" s="865"/>
      <c r="DJ97" s="865"/>
      <c r="DK97" s="866"/>
      <c r="DL97" s="864"/>
      <c r="DM97" s="865"/>
      <c r="DN97" s="865"/>
      <c r="DO97" s="865"/>
      <c r="DP97" s="866"/>
      <c r="DQ97" s="864"/>
      <c r="DR97" s="865"/>
      <c r="DS97" s="865"/>
      <c r="DT97" s="865"/>
      <c r="DU97" s="866"/>
      <c r="DV97" s="860"/>
      <c r="DW97" s="861"/>
      <c r="DX97" s="861"/>
      <c r="DY97" s="861"/>
      <c r="DZ97" s="862"/>
      <c r="EA97" s="218"/>
    </row>
    <row r="98" spans="1:131" ht="26.25" hidden="1" customHeight="1" x14ac:dyDescent="0.2">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860"/>
      <c r="BT98" s="861"/>
      <c r="BU98" s="861"/>
      <c r="BV98" s="861"/>
      <c r="BW98" s="861"/>
      <c r="BX98" s="861"/>
      <c r="BY98" s="861"/>
      <c r="BZ98" s="861"/>
      <c r="CA98" s="861"/>
      <c r="CB98" s="861"/>
      <c r="CC98" s="861"/>
      <c r="CD98" s="861"/>
      <c r="CE98" s="861"/>
      <c r="CF98" s="861"/>
      <c r="CG98" s="863"/>
      <c r="CH98" s="864"/>
      <c r="CI98" s="865"/>
      <c r="CJ98" s="865"/>
      <c r="CK98" s="865"/>
      <c r="CL98" s="866"/>
      <c r="CM98" s="864"/>
      <c r="CN98" s="865"/>
      <c r="CO98" s="865"/>
      <c r="CP98" s="865"/>
      <c r="CQ98" s="866"/>
      <c r="CR98" s="864"/>
      <c r="CS98" s="865"/>
      <c r="CT98" s="865"/>
      <c r="CU98" s="865"/>
      <c r="CV98" s="866"/>
      <c r="CW98" s="864"/>
      <c r="CX98" s="865"/>
      <c r="CY98" s="865"/>
      <c r="CZ98" s="865"/>
      <c r="DA98" s="866"/>
      <c r="DB98" s="864"/>
      <c r="DC98" s="865"/>
      <c r="DD98" s="865"/>
      <c r="DE98" s="865"/>
      <c r="DF98" s="866"/>
      <c r="DG98" s="864"/>
      <c r="DH98" s="865"/>
      <c r="DI98" s="865"/>
      <c r="DJ98" s="865"/>
      <c r="DK98" s="866"/>
      <c r="DL98" s="864"/>
      <c r="DM98" s="865"/>
      <c r="DN98" s="865"/>
      <c r="DO98" s="865"/>
      <c r="DP98" s="866"/>
      <c r="DQ98" s="864"/>
      <c r="DR98" s="865"/>
      <c r="DS98" s="865"/>
      <c r="DT98" s="865"/>
      <c r="DU98" s="866"/>
      <c r="DV98" s="860"/>
      <c r="DW98" s="861"/>
      <c r="DX98" s="861"/>
      <c r="DY98" s="861"/>
      <c r="DZ98" s="862"/>
      <c r="EA98" s="218"/>
    </row>
    <row r="99" spans="1:131" ht="26.25" hidden="1" customHeight="1" x14ac:dyDescent="0.2">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860"/>
      <c r="BT99" s="861"/>
      <c r="BU99" s="861"/>
      <c r="BV99" s="861"/>
      <c r="BW99" s="861"/>
      <c r="BX99" s="861"/>
      <c r="BY99" s="861"/>
      <c r="BZ99" s="861"/>
      <c r="CA99" s="861"/>
      <c r="CB99" s="861"/>
      <c r="CC99" s="861"/>
      <c r="CD99" s="861"/>
      <c r="CE99" s="861"/>
      <c r="CF99" s="861"/>
      <c r="CG99" s="863"/>
      <c r="CH99" s="864"/>
      <c r="CI99" s="865"/>
      <c r="CJ99" s="865"/>
      <c r="CK99" s="865"/>
      <c r="CL99" s="866"/>
      <c r="CM99" s="864"/>
      <c r="CN99" s="865"/>
      <c r="CO99" s="865"/>
      <c r="CP99" s="865"/>
      <c r="CQ99" s="866"/>
      <c r="CR99" s="864"/>
      <c r="CS99" s="865"/>
      <c r="CT99" s="865"/>
      <c r="CU99" s="865"/>
      <c r="CV99" s="866"/>
      <c r="CW99" s="864"/>
      <c r="CX99" s="865"/>
      <c r="CY99" s="865"/>
      <c r="CZ99" s="865"/>
      <c r="DA99" s="866"/>
      <c r="DB99" s="864"/>
      <c r="DC99" s="865"/>
      <c r="DD99" s="865"/>
      <c r="DE99" s="865"/>
      <c r="DF99" s="866"/>
      <c r="DG99" s="864"/>
      <c r="DH99" s="865"/>
      <c r="DI99" s="865"/>
      <c r="DJ99" s="865"/>
      <c r="DK99" s="866"/>
      <c r="DL99" s="864"/>
      <c r="DM99" s="865"/>
      <c r="DN99" s="865"/>
      <c r="DO99" s="865"/>
      <c r="DP99" s="866"/>
      <c r="DQ99" s="864"/>
      <c r="DR99" s="865"/>
      <c r="DS99" s="865"/>
      <c r="DT99" s="865"/>
      <c r="DU99" s="866"/>
      <c r="DV99" s="860"/>
      <c r="DW99" s="861"/>
      <c r="DX99" s="861"/>
      <c r="DY99" s="861"/>
      <c r="DZ99" s="862"/>
      <c r="EA99" s="218"/>
    </row>
    <row r="100" spans="1:131" ht="26.25" hidden="1" customHeight="1" x14ac:dyDescent="0.2">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860"/>
      <c r="BT100" s="861"/>
      <c r="BU100" s="861"/>
      <c r="BV100" s="861"/>
      <c r="BW100" s="861"/>
      <c r="BX100" s="861"/>
      <c r="BY100" s="861"/>
      <c r="BZ100" s="861"/>
      <c r="CA100" s="861"/>
      <c r="CB100" s="861"/>
      <c r="CC100" s="861"/>
      <c r="CD100" s="861"/>
      <c r="CE100" s="861"/>
      <c r="CF100" s="861"/>
      <c r="CG100" s="863"/>
      <c r="CH100" s="864"/>
      <c r="CI100" s="865"/>
      <c r="CJ100" s="865"/>
      <c r="CK100" s="865"/>
      <c r="CL100" s="866"/>
      <c r="CM100" s="864"/>
      <c r="CN100" s="865"/>
      <c r="CO100" s="865"/>
      <c r="CP100" s="865"/>
      <c r="CQ100" s="866"/>
      <c r="CR100" s="864"/>
      <c r="CS100" s="865"/>
      <c r="CT100" s="865"/>
      <c r="CU100" s="865"/>
      <c r="CV100" s="866"/>
      <c r="CW100" s="864"/>
      <c r="CX100" s="865"/>
      <c r="CY100" s="865"/>
      <c r="CZ100" s="865"/>
      <c r="DA100" s="866"/>
      <c r="DB100" s="864"/>
      <c r="DC100" s="865"/>
      <c r="DD100" s="865"/>
      <c r="DE100" s="865"/>
      <c r="DF100" s="866"/>
      <c r="DG100" s="864"/>
      <c r="DH100" s="865"/>
      <c r="DI100" s="865"/>
      <c r="DJ100" s="865"/>
      <c r="DK100" s="866"/>
      <c r="DL100" s="864"/>
      <c r="DM100" s="865"/>
      <c r="DN100" s="865"/>
      <c r="DO100" s="865"/>
      <c r="DP100" s="866"/>
      <c r="DQ100" s="864"/>
      <c r="DR100" s="865"/>
      <c r="DS100" s="865"/>
      <c r="DT100" s="865"/>
      <c r="DU100" s="866"/>
      <c r="DV100" s="860"/>
      <c r="DW100" s="861"/>
      <c r="DX100" s="861"/>
      <c r="DY100" s="861"/>
      <c r="DZ100" s="862"/>
      <c r="EA100" s="218"/>
    </row>
    <row r="101" spans="1:131" ht="26.25" hidden="1" customHeight="1" x14ac:dyDescent="0.2">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860"/>
      <c r="BT101" s="861"/>
      <c r="BU101" s="861"/>
      <c r="BV101" s="861"/>
      <c r="BW101" s="861"/>
      <c r="BX101" s="861"/>
      <c r="BY101" s="861"/>
      <c r="BZ101" s="861"/>
      <c r="CA101" s="861"/>
      <c r="CB101" s="861"/>
      <c r="CC101" s="861"/>
      <c r="CD101" s="861"/>
      <c r="CE101" s="861"/>
      <c r="CF101" s="861"/>
      <c r="CG101" s="863"/>
      <c r="CH101" s="864"/>
      <c r="CI101" s="865"/>
      <c r="CJ101" s="865"/>
      <c r="CK101" s="865"/>
      <c r="CL101" s="866"/>
      <c r="CM101" s="864"/>
      <c r="CN101" s="865"/>
      <c r="CO101" s="865"/>
      <c r="CP101" s="865"/>
      <c r="CQ101" s="866"/>
      <c r="CR101" s="864"/>
      <c r="CS101" s="865"/>
      <c r="CT101" s="865"/>
      <c r="CU101" s="865"/>
      <c r="CV101" s="866"/>
      <c r="CW101" s="864"/>
      <c r="CX101" s="865"/>
      <c r="CY101" s="865"/>
      <c r="CZ101" s="865"/>
      <c r="DA101" s="866"/>
      <c r="DB101" s="864"/>
      <c r="DC101" s="865"/>
      <c r="DD101" s="865"/>
      <c r="DE101" s="865"/>
      <c r="DF101" s="866"/>
      <c r="DG101" s="864"/>
      <c r="DH101" s="865"/>
      <c r="DI101" s="865"/>
      <c r="DJ101" s="865"/>
      <c r="DK101" s="866"/>
      <c r="DL101" s="864"/>
      <c r="DM101" s="865"/>
      <c r="DN101" s="865"/>
      <c r="DO101" s="865"/>
      <c r="DP101" s="866"/>
      <c r="DQ101" s="864"/>
      <c r="DR101" s="865"/>
      <c r="DS101" s="865"/>
      <c r="DT101" s="865"/>
      <c r="DU101" s="866"/>
      <c r="DV101" s="860"/>
      <c r="DW101" s="861"/>
      <c r="DX101" s="861"/>
      <c r="DY101" s="861"/>
      <c r="DZ101" s="862"/>
      <c r="EA101" s="218"/>
    </row>
    <row r="102" spans="1:131" ht="26.25" customHeight="1" thickBot="1" x14ac:dyDescent="0.25">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376</v>
      </c>
      <c r="BR102" s="795" t="s">
        <v>400</v>
      </c>
      <c r="BS102" s="796"/>
      <c r="BT102" s="796"/>
      <c r="BU102" s="796"/>
      <c r="BV102" s="796"/>
      <c r="BW102" s="796"/>
      <c r="BX102" s="796"/>
      <c r="BY102" s="796"/>
      <c r="BZ102" s="796"/>
      <c r="CA102" s="796"/>
      <c r="CB102" s="796"/>
      <c r="CC102" s="796"/>
      <c r="CD102" s="796"/>
      <c r="CE102" s="796"/>
      <c r="CF102" s="796"/>
      <c r="CG102" s="797"/>
      <c r="CH102" s="887"/>
      <c r="CI102" s="888"/>
      <c r="CJ102" s="888"/>
      <c r="CK102" s="888"/>
      <c r="CL102" s="889"/>
      <c r="CM102" s="887"/>
      <c r="CN102" s="888"/>
      <c r="CO102" s="888"/>
      <c r="CP102" s="888"/>
      <c r="CQ102" s="889"/>
      <c r="CR102" s="890"/>
      <c r="CS102" s="851"/>
      <c r="CT102" s="851"/>
      <c r="CU102" s="851"/>
      <c r="CV102" s="891"/>
      <c r="CW102" s="890"/>
      <c r="CX102" s="851"/>
      <c r="CY102" s="851"/>
      <c r="CZ102" s="851"/>
      <c r="DA102" s="891"/>
      <c r="DB102" s="890"/>
      <c r="DC102" s="851"/>
      <c r="DD102" s="851"/>
      <c r="DE102" s="851"/>
      <c r="DF102" s="891"/>
      <c r="DG102" s="890"/>
      <c r="DH102" s="851"/>
      <c r="DI102" s="851"/>
      <c r="DJ102" s="851"/>
      <c r="DK102" s="891"/>
      <c r="DL102" s="890"/>
      <c r="DM102" s="851"/>
      <c r="DN102" s="851"/>
      <c r="DO102" s="851"/>
      <c r="DP102" s="891"/>
      <c r="DQ102" s="890"/>
      <c r="DR102" s="851"/>
      <c r="DS102" s="851"/>
      <c r="DT102" s="851"/>
      <c r="DU102" s="891"/>
      <c r="DV102" s="795"/>
      <c r="DW102" s="796"/>
      <c r="DX102" s="796"/>
      <c r="DY102" s="796"/>
      <c r="DZ102" s="914"/>
      <c r="EA102" s="218"/>
    </row>
    <row r="103" spans="1:131" ht="26.25" customHeight="1" x14ac:dyDescent="0.2">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15" t="s">
        <v>401</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18"/>
    </row>
    <row r="104" spans="1:131" ht="26.25" customHeight="1" x14ac:dyDescent="0.2">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16" t="s">
        <v>402</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18"/>
    </row>
    <row r="105" spans="1:131" ht="11.25" customHeight="1" x14ac:dyDescent="0.2">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2">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5">
      <c r="A107" s="237" t="s">
        <v>403</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404</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2">
      <c r="A108" s="917" t="s">
        <v>405</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406</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18" customFormat="1" ht="26.25" customHeight="1" x14ac:dyDescent="0.2">
      <c r="A109" s="912" t="s">
        <v>407</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408</v>
      </c>
      <c r="AB109" s="893"/>
      <c r="AC109" s="893"/>
      <c r="AD109" s="893"/>
      <c r="AE109" s="894"/>
      <c r="AF109" s="892" t="s">
        <v>409</v>
      </c>
      <c r="AG109" s="893"/>
      <c r="AH109" s="893"/>
      <c r="AI109" s="893"/>
      <c r="AJ109" s="894"/>
      <c r="AK109" s="892" t="s">
        <v>294</v>
      </c>
      <c r="AL109" s="893"/>
      <c r="AM109" s="893"/>
      <c r="AN109" s="893"/>
      <c r="AO109" s="894"/>
      <c r="AP109" s="892" t="s">
        <v>410</v>
      </c>
      <c r="AQ109" s="893"/>
      <c r="AR109" s="893"/>
      <c r="AS109" s="893"/>
      <c r="AT109" s="895"/>
      <c r="AU109" s="912" t="s">
        <v>407</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408</v>
      </c>
      <c r="BR109" s="893"/>
      <c r="BS109" s="893"/>
      <c r="BT109" s="893"/>
      <c r="BU109" s="894"/>
      <c r="BV109" s="892" t="s">
        <v>409</v>
      </c>
      <c r="BW109" s="893"/>
      <c r="BX109" s="893"/>
      <c r="BY109" s="893"/>
      <c r="BZ109" s="894"/>
      <c r="CA109" s="892" t="s">
        <v>294</v>
      </c>
      <c r="CB109" s="893"/>
      <c r="CC109" s="893"/>
      <c r="CD109" s="893"/>
      <c r="CE109" s="894"/>
      <c r="CF109" s="913" t="s">
        <v>410</v>
      </c>
      <c r="CG109" s="913"/>
      <c r="CH109" s="913"/>
      <c r="CI109" s="913"/>
      <c r="CJ109" s="913"/>
      <c r="CK109" s="892" t="s">
        <v>411</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408</v>
      </c>
      <c r="DH109" s="893"/>
      <c r="DI109" s="893"/>
      <c r="DJ109" s="893"/>
      <c r="DK109" s="894"/>
      <c r="DL109" s="892" t="s">
        <v>409</v>
      </c>
      <c r="DM109" s="893"/>
      <c r="DN109" s="893"/>
      <c r="DO109" s="893"/>
      <c r="DP109" s="894"/>
      <c r="DQ109" s="892" t="s">
        <v>294</v>
      </c>
      <c r="DR109" s="893"/>
      <c r="DS109" s="893"/>
      <c r="DT109" s="893"/>
      <c r="DU109" s="894"/>
      <c r="DV109" s="892" t="s">
        <v>410</v>
      </c>
      <c r="DW109" s="893"/>
      <c r="DX109" s="893"/>
      <c r="DY109" s="893"/>
      <c r="DZ109" s="895"/>
    </row>
    <row r="110" spans="1:131" s="218" customFormat="1" ht="26.25" customHeight="1" x14ac:dyDescent="0.2">
      <c r="A110" s="896" t="s">
        <v>412</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304145</v>
      </c>
      <c r="AB110" s="900"/>
      <c r="AC110" s="900"/>
      <c r="AD110" s="900"/>
      <c r="AE110" s="901"/>
      <c r="AF110" s="902">
        <v>328921</v>
      </c>
      <c r="AG110" s="900"/>
      <c r="AH110" s="900"/>
      <c r="AI110" s="900"/>
      <c r="AJ110" s="901"/>
      <c r="AK110" s="902">
        <v>328041</v>
      </c>
      <c r="AL110" s="900"/>
      <c r="AM110" s="900"/>
      <c r="AN110" s="900"/>
      <c r="AO110" s="901"/>
      <c r="AP110" s="903">
        <v>14</v>
      </c>
      <c r="AQ110" s="904"/>
      <c r="AR110" s="904"/>
      <c r="AS110" s="904"/>
      <c r="AT110" s="905"/>
      <c r="AU110" s="906" t="s">
        <v>69</v>
      </c>
      <c r="AV110" s="907"/>
      <c r="AW110" s="907"/>
      <c r="AX110" s="907"/>
      <c r="AY110" s="907"/>
      <c r="AZ110" s="929" t="s">
        <v>413</v>
      </c>
      <c r="BA110" s="897"/>
      <c r="BB110" s="897"/>
      <c r="BC110" s="897"/>
      <c r="BD110" s="897"/>
      <c r="BE110" s="897"/>
      <c r="BF110" s="897"/>
      <c r="BG110" s="897"/>
      <c r="BH110" s="897"/>
      <c r="BI110" s="897"/>
      <c r="BJ110" s="897"/>
      <c r="BK110" s="897"/>
      <c r="BL110" s="897"/>
      <c r="BM110" s="897"/>
      <c r="BN110" s="897"/>
      <c r="BO110" s="897"/>
      <c r="BP110" s="898"/>
      <c r="BQ110" s="930">
        <v>3597491</v>
      </c>
      <c r="BR110" s="931"/>
      <c r="BS110" s="931"/>
      <c r="BT110" s="931"/>
      <c r="BU110" s="931"/>
      <c r="BV110" s="931">
        <v>3402953</v>
      </c>
      <c r="BW110" s="931"/>
      <c r="BX110" s="931"/>
      <c r="BY110" s="931"/>
      <c r="BZ110" s="931"/>
      <c r="CA110" s="931">
        <v>3258480</v>
      </c>
      <c r="CB110" s="931"/>
      <c r="CC110" s="931"/>
      <c r="CD110" s="931"/>
      <c r="CE110" s="931"/>
      <c r="CF110" s="944">
        <v>139.5</v>
      </c>
      <c r="CG110" s="945"/>
      <c r="CH110" s="945"/>
      <c r="CI110" s="945"/>
      <c r="CJ110" s="945"/>
      <c r="CK110" s="946" t="s">
        <v>414</v>
      </c>
      <c r="CL110" s="947"/>
      <c r="CM110" s="929" t="s">
        <v>415</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t="s">
        <v>122</v>
      </c>
      <c r="DH110" s="931"/>
      <c r="DI110" s="931"/>
      <c r="DJ110" s="931"/>
      <c r="DK110" s="931"/>
      <c r="DL110" s="931" t="s">
        <v>122</v>
      </c>
      <c r="DM110" s="931"/>
      <c r="DN110" s="931"/>
      <c r="DO110" s="931"/>
      <c r="DP110" s="931"/>
      <c r="DQ110" s="931" t="s">
        <v>122</v>
      </c>
      <c r="DR110" s="931"/>
      <c r="DS110" s="931"/>
      <c r="DT110" s="931"/>
      <c r="DU110" s="931"/>
      <c r="DV110" s="932" t="s">
        <v>122</v>
      </c>
      <c r="DW110" s="932"/>
      <c r="DX110" s="932"/>
      <c r="DY110" s="932"/>
      <c r="DZ110" s="933"/>
    </row>
    <row r="111" spans="1:131" s="218" customFormat="1" ht="26.25" customHeight="1" x14ac:dyDescent="0.2">
      <c r="A111" s="934" t="s">
        <v>416</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122</v>
      </c>
      <c r="AB111" s="938"/>
      <c r="AC111" s="938"/>
      <c r="AD111" s="938"/>
      <c r="AE111" s="939"/>
      <c r="AF111" s="940" t="s">
        <v>122</v>
      </c>
      <c r="AG111" s="938"/>
      <c r="AH111" s="938"/>
      <c r="AI111" s="938"/>
      <c r="AJ111" s="939"/>
      <c r="AK111" s="940" t="s">
        <v>122</v>
      </c>
      <c r="AL111" s="938"/>
      <c r="AM111" s="938"/>
      <c r="AN111" s="938"/>
      <c r="AO111" s="939"/>
      <c r="AP111" s="941" t="s">
        <v>122</v>
      </c>
      <c r="AQ111" s="942"/>
      <c r="AR111" s="942"/>
      <c r="AS111" s="942"/>
      <c r="AT111" s="943"/>
      <c r="AU111" s="908"/>
      <c r="AV111" s="909"/>
      <c r="AW111" s="909"/>
      <c r="AX111" s="909"/>
      <c r="AY111" s="909"/>
      <c r="AZ111" s="922" t="s">
        <v>417</v>
      </c>
      <c r="BA111" s="923"/>
      <c r="BB111" s="923"/>
      <c r="BC111" s="923"/>
      <c r="BD111" s="923"/>
      <c r="BE111" s="923"/>
      <c r="BF111" s="923"/>
      <c r="BG111" s="923"/>
      <c r="BH111" s="923"/>
      <c r="BI111" s="923"/>
      <c r="BJ111" s="923"/>
      <c r="BK111" s="923"/>
      <c r="BL111" s="923"/>
      <c r="BM111" s="923"/>
      <c r="BN111" s="923"/>
      <c r="BO111" s="923"/>
      <c r="BP111" s="924"/>
      <c r="BQ111" s="925" t="s">
        <v>122</v>
      </c>
      <c r="BR111" s="926"/>
      <c r="BS111" s="926"/>
      <c r="BT111" s="926"/>
      <c r="BU111" s="926"/>
      <c r="BV111" s="926" t="s">
        <v>122</v>
      </c>
      <c r="BW111" s="926"/>
      <c r="BX111" s="926"/>
      <c r="BY111" s="926"/>
      <c r="BZ111" s="926"/>
      <c r="CA111" s="926" t="s">
        <v>122</v>
      </c>
      <c r="CB111" s="926"/>
      <c r="CC111" s="926"/>
      <c r="CD111" s="926"/>
      <c r="CE111" s="926"/>
      <c r="CF111" s="920" t="s">
        <v>122</v>
      </c>
      <c r="CG111" s="921"/>
      <c r="CH111" s="921"/>
      <c r="CI111" s="921"/>
      <c r="CJ111" s="921"/>
      <c r="CK111" s="948"/>
      <c r="CL111" s="949"/>
      <c r="CM111" s="922" t="s">
        <v>418</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t="s">
        <v>122</v>
      </c>
      <c r="DH111" s="926"/>
      <c r="DI111" s="926"/>
      <c r="DJ111" s="926"/>
      <c r="DK111" s="926"/>
      <c r="DL111" s="926" t="s">
        <v>122</v>
      </c>
      <c r="DM111" s="926"/>
      <c r="DN111" s="926"/>
      <c r="DO111" s="926"/>
      <c r="DP111" s="926"/>
      <c r="DQ111" s="926" t="s">
        <v>122</v>
      </c>
      <c r="DR111" s="926"/>
      <c r="DS111" s="926"/>
      <c r="DT111" s="926"/>
      <c r="DU111" s="926"/>
      <c r="DV111" s="927" t="s">
        <v>122</v>
      </c>
      <c r="DW111" s="927"/>
      <c r="DX111" s="927"/>
      <c r="DY111" s="927"/>
      <c r="DZ111" s="928"/>
    </row>
    <row r="112" spans="1:131" s="218" customFormat="1" ht="26.25" customHeight="1" x14ac:dyDescent="0.2">
      <c r="A112" s="952" t="s">
        <v>419</v>
      </c>
      <c r="B112" s="953"/>
      <c r="C112" s="923" t="s">
        <v>420</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t="s">
        <v>122</v>
      </c>
      <c r="AB112" s="959"/>
      <c r="AC112" s="959"/>
      <c r="AD112" s="959"/>
      <c r="AE112" s="960"/>
      <c r="AF112" s="961" t="s">
        <v>122</v>
      </c>
      <c r="AG112" s="959"/>
      <c r="AH112" s="959"/>
      <c r="AI112" s="959"/>
      <c r="AJ112" s="960"/>
      <c r="AK112" s="961" t="s">
        <v>122</v>
      </c>
      <c r="AL112" s="959"/>
      <c r="AM112" s="959"/>
      <c r="AN112" s="959"/>
      <c r="AO112" s="960"/>
      <c r="AP112" s="962" t="s">
        <v>122</v>
      </c>
      <c r="AQ112" s="963"/>
      <c r="AR112" s="963"/>
      <c r="AS112" s="963"/>
      <c r="AT112" s="964"/>
      <c r="AU112" s="908"/>
      <c r="AV112" s="909"/>
      <c r="AW112" s="909"/>
      <c r="AX112" s="909"/>
      <c r="AY112" s="909"/>
      <c r="AZ112" s="922" t="s">
        <v>421</v>
      </c>
      <c r="BA112" s="923"/>
      <c r="BB112" s="923"/>
      <c r="BC112" s="923"/>
      <c r="BD112" s="923"/>
      <c r="BE112" s="923"/>
      <c r="BF112" s="923"/>
      <c r="BG112" s="923"/>
      <c r="BH112" s="923"/>
      <c r="BI112" s="923"/>
      <c r="BJ112" s="923"/>
      <c r="BK112" s="923"/>
      <c r="BL112" s="923"/>
      <c r="BM112" s="923"/>
      <c r="BN112" s="923"/>
      <c r="BO112" s="923"/>
      <c r="BP112" s="924"/>
      <c r="BQ112" s="925">
        <v>915072</v>
      </c>
      <c r="BR112" s="926"/>
      <c r="BS112" s="926"/>
      <c r="BT112" s="926"/>
      <c r="BU112" s="926"/>
      <c r="BV112" s="926">
        <v>729333</v>
      </c>
      <c r="BW112" s="926"/>
      <c r="BX112" s="926"/>
      <c r="BY112" s="926"/>
      <c r="BZ112" s="926"/>
      <c r="CA112" s="926">
        <v>543271</v>
      </c>
      <c r="CB112" s="926"/>
      <c r="CC112" s="926"/>
      <c r="CD112" s="926"/>
      <c r="CE112" s="926"/>
      <c r="CF112" s="920">
        <v>23.3</v>
      </c>
      <c r="CG112" s="921"/>
      <c r="CH112" s="921"/>
      <c r="CI112" s="921"/>
      <c r="CJ112" s="921"/>
      <c r="CK112" s="948"/>
      <c r="CL112" s="949"/>
      <c r="CM112" s="922" t="s">
        <v>422</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122</v>
      </c>
      <c r="DH112" s="926"/>
      <c r="DI112" s="926"/>
      <c r="DJ112" s="926"/>
      <c r="DK112" s="926"/>
      <c r="DL112" s="926" t="s">
        <v>122</v>
      </c>
      <c r="DM112" s="926"/>
      <c r="DN112" s="926"/>
      <c r="DO112" s="926"/>
      <c r="DP112" s="926"/>
      <c r="DQ112" s="926" t="s">
        <v>122</v>
      </c>
      <c r="DR112" s="926"/>
      <c r="DS112" s="926"/>
      <c r="DT112" s="926"/>
      <c r="DU112" s="926"/>
      <c r="DV112" s="927" t="s">
        <v>122</v>
      </c>
      <c r="DW112" s="927"/>
      <c r="DX112" s="927"/>
      <c r="DY112" s="927"/>
      <c r="DZ112" s="928"/>
    </row>
    <row r="113" spans="1:130" s="218" customFormat="1" ht="26.25" customHeight="1" x14ac:dyDescent="0.2">
      <c r="A113" s="954"/>
      <c r="B113" s="955"/>
      <c r="C113" s="923" t="s">
        <v>423</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v>58926</v>
      </c>
      <c r="AB113" s="938"/>
      <c r="AC113" s="938"/>
      <c r="AD113" s="938"/>
      <c r="AE113" s="939"/>
      <c r="AF113" s="940">
        <v>52882</v>
      </c>
      <c r="AG113" s="938"/>
      <c r="AH113" s="938"/>
      <c r="AI113" s="938"/>
      <c r="AJ113" s="939"/>
      <c r="AK113" s="940">
        <v>52077</v>
      </c>
      <c r="AL113" s="938"/>
      <c r="AM113" s="938"/>
      <c r="AN113" s="938"/>
      <c r="AO113" s="939"/>
      <c r="AP113" s="941">
        <v>2.2000000000000002</v>
      </c>
      <c r="AQ113" s="942"/>
      <c r="AR113" s="942"/>
      <c r="AS113" s="942"/>
      <c r="AT113" s="943"/>
      <c r="AU113" s="908"/>
      <c r="AV113" s="909"/>
      <c r="AW113" s="909"/>
      <c r="AX113" s="909"/>
      <c r="AY113" s="909"/>
      <c r="AZ113" s="922" t="s">
        <v>424</v>
      </c>
      <c r="BA113" s="923"/>
      <c r="BB113" s="923"/>
      <c r="BC113" s="923"/>
      <c r="BD113" s="923"/>
      <c r="BE113" s="923"/>
      <c r="BF113" s="923"/>
      <c r="BG113" s="923"/>
      <c r="BH113" s="923"/>
      <c r="BI113" s="923"/>
      <c r="BJ113" s="923"/>
      <c r="BK113" s="923"/>
      <c r="BL113" s="923"/>
      <c r="BM113" s="923"/>
      <c r="BN113" s="923"/>
      <c r="BO113" s="923"/>
      <c r="BP113" s="924"/>
      <c r="BQ113" s="925">
        <v>789978</v>
      </c>
      <c r="BR113" s="926"/>
      <c r="BS113" s="926"/>
      <c r="BT113" s="926"/>
      <c r="BU113" s="926"/>
      <c r="BV113" s="926">
        <v>825313</v>
      </c>
      <c r="BW113" s="926"/>
      <c r="BX113" s="926"/>
      <c r="BY113" s="926"/>
      <c r="BZ113" s="926"/>
      <c r="CA113" s="926">
        <v>829176</v>
      </c>
      <c r="CB113" s="926"/>
      <c r="CC113" s="926"/>
      <c r="CD113" s="926"/>
      <c r="CE113" s="926"/>
      <c r="CF113" s="920">
        <v>35.5</v>
      </c>
      <c r="CG113" s="921"/>
      <c r="CH113" s="921"/>
      <c r="CI113" s="921"/>
      <c r="CJ113" s="921"/>
      <c r="CK113" s="948"/>
      <c r="CL113" s="949"/>
      <c r="CM113" s="922" t="s">
        <v>425</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t="s">
        <v>122</v>
      </c>
      <c r="DH113" s="959"/>
      <c r="DI113" s="959"/>
      <c r="DJ113" s="959"/>
      <c r="DK113" s="960"/>
      <c r="DL113" s="961" t="s">
        <v>122</v>
      </c>
      <c r="DM113" s="959"/>
      <c r="DN113" s="959"/>
      <c r="DO113" s="959"/>
      <c r="DP113" s="960"/>
      <c r="DQ113" s="961" t="s">
        <v>122</v>
      </c>
      <c r="DR113" s="959"/>
      <c r="DS113" s="959"/>
      <c r="DT113" s="959"/>
      <c r="DU113" s="960"/>
      <c r="DV113" s="962" t="s">
        <v>122</v>
      </c>
      <c r="DW113" s="963"/>
      <c r="DX113" s="963"/>
      <c r="DY113" s="963"/>
      <c r="DZ113" s="964"/>
    </row>
    <row r="114" spans="1:130" s="218" customFormat="1" ht="26.25" customHeight="1" x14ac:dyDescent="0.2">
      <c r="A114" s="954"/>
      <c r="B114" s="955"/>
      <c r="C114" s="923" t="s">
        <v>426</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v>39246</v>
      </c>
      <c r="AB114" s="959"/>
      <c r="AC114" s="959"/>
      <c r="AD114" s="959"/>
      <c r="AE114" s="960"/>
      <c r="AF114" s="961">
        <v>56211</v>
      </c>
      <c r="AG114" s="959"/>
      <c r="AH114" s="959"/>
      <c r="AI114" s="959"/>
      <c r="AJ114" s="960"/>
      <c r="AK114" s="961">
        <v>67805</v>
      </c>
      <c r="AL114" s="959"/>
      <c r="AM114" s="959"/>
      <c r="AN114" s="959"/>
      <c r="AO114" s="960"/>
      <c r="AP114" s="962">
        <v>2.9</v>
      </c>
      <c r="AQ114" s="963"/>
      <c r="AR114" s="963"/>
      <c r="AS114" s="963"/>
      <c r="AT114" s="964"/>
      <c r="AU114" s="908"/>
      <c r="AV114" s="909"/>
      <c r="AW114" s="909"/>
      <c r="AX114" s="909"/>
      <c r="AY114" s="909"/>
      <c r="AZ114" s="922" t="s">
        <v>427</v>
      </c>
      <c r="BA114" s="923"/>
      <c r="BB114" s="923"/>
      <c r="BC114" s="923"/>
      <c r="BD114" s="923"/>
      <c r="BE114" s="923"/>
      <c r="BF114" s="923"/>
      <c r="BG114" s="923"/>
      <c r="BH114" s="923"/>
      <c r="BI114" s="923"/>
      <c r="BJ114" s="923"/>
      <c r="BK114" s="923"/>
      <c r="BL114" s="923"/>
      <c r="BM114" s="923"/>
      <c r="BN114" s="923"/>
      <c r="BO114" s="923"/>
      <c r="BP114" s="924"/>
      <c r="BQ114" s="925">
        <v>470124</v>
      </c>
      <c r="BR114" s="926"/>
      <c r="BS114" s="926"/>
      <c r="BT114" s="926"/>
      <c r="BU114" s="926"/>
      <c r="BV114" s="926">
        <v>468688</v>
      </c>
      <c r="BW114" s="926"/>
      <c r="BX114" s="926"/>
      <c r="BY114" s="926"/>
      <c r="BZ114" s="926"/>
      <c r="CA114" s="926">
        <v>462942</v>
      </c>
      <c r="CB114" s="926"/>
      <c r="CC114" s="926"/>
      <c r="CD114" s="926"/>
      <c r="CE114" s="926"/>
      <c r="CF114" s="920">
        <v>19.8</v>
      </c>
      <c r="CG114" s="921"/>
      <c r="CH114" s="921"/>
      <c r="CI114" s="921"/>
      <c r="CJ114" s="921"/>
      <c r="CK114" s="948"/>
      <c r="CL114" s="949"/>
      <c r="CM114" s="922" t="s">
        <v>428</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122</v>
      </c>
      <c r="DH114" s="959"/>
      <c r="DI114" s="959"/>
      <c r="DJ114" s="959"/>
      <c r="DK114" s="960"/>
      <c r="DL114" s="961" t="s">
        <v>122</v>
      </c>
      <c r="DM114" s="959"/>
      <c r="DN114" s="959"/>
      <c r="DO114" s="959"/>
      <c r="DP114" s="960"/>
      <c r="DQ114" s="961" t="s">
        <v>122</v>
      </c>
      <c r="DR114" s="959"/>
      <c r="DS114" s="959"/>
      <c r="DT114" s="959"/>
      <c r="DU114" s="960"/>
      <c r="DV114" s="962" t="s">
        <v>122</v>
      </c>
      <c r="DW114" s="963"/>
      <c r="DX114" s="963"/>
      <c r="DY114" s="963"/>
      <c r="DZ114" s="964"/>
    </row>
    <row r="115" spans="1:130" s="218" customFormat="1" ht="26.25" customHeight="1" x14ac:dyDescent="0.2">
      <c r="A115" s="954"/>
      <c r="B115" s="955"/>
      <c r="C115" s="923" t="s">
        <v>429</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t="s">
        <v>122</v>
      </c>
      <c r="AB115" s="938"/>
      <c r="AC115" s="938"/>
      <c r="AD115" s="938"/>
      <c r="AE115" s="939"/>
      <c r="AF115" s="940" t="s">
        <v>122</v>
      </c>
      <c r="AG115" s="938"/>
      <c r="AH115" s="938"/>
      <c r="AI115" s="938"/>
      <c r="AJ115" s="939"/>
      <c r="AK115" s="940" t="s">
        <v>122</v>
      </c>
      <c r="AL115" s="938"/>
      <c r="AM115" s="938"/>
      <c r="AN115" s="938"/>
      <c r="AO115" s="939"/>
      <c r="AP115" s="941" t="s">
        <v>122</v>
      </c>
      <c r="AQ115" s="942"/>
      <c r="AR115" s="942"/>
      <c r="AS115" s="942"/>
      <c r="AT115" s="943"/>
      <c r="AU115" s="908"/>
      <c r="AV115" s="909"/>
      <c r="AW115" s="909"/>
      <c r="AX115" s="909"/>
      <c r="AY115" s="909"/>
      <c r="AZ115" s="922" t="s">
        <v>430</v>
      </c>
      <c r="BA115" s="923"/>
      <c r="BB115" s="923"/>
      <c r="BC115" s="923"/>
      <c r="BD115" s="923"/>
      <c r="BE115" s="923"/>
      <c r="BF115" s="923"/>
      <c r="BG115" s="923"/>
      <c r="BH115" s="923"/>
      <c r="BI115" s="923"/>
      <c r="BJ115" s="923"/>
      <c r="BK115" s="923"/>
      <c r="BL115" s="923"/>
      <c r="BM115" s="923"/>
      <c r="BN115" s="923"/>
      <c r="BO115" s="923"/>
      <c r="BP115" s="924"/>
      <c r="BQ115" s="925" t="s">
        <v>122</v>
      </c>
      <c r="BR115" s="926"/>
      <c r="BS115" s="926"/>
      <c r="BT115" s="926"/>
      <c r="BU115" s="926"/>
      <c r="BV115" s="926" t="s">
        <v>122</v>
      </c>
      <c r="BW115" s="926"/>
      <c r="BX115" s="926"/>
      <c r="BY115" s="926"/>
      <c r="BZ115" s="926"/>
      <c r="CA115" s="926" t="s">
        <v>122</v>
      </c>
      <c r="CB115" s="926"/>
      <c r="CC115" s="926"/>
      <c r="CD115" s="926"/>
      <c r="CE115" s="926"/>
      <c r="CF115" s="920" t="s">
        <v>122</v>
      </c>
      <c r="CG115" s="921"/>
      <c r="CH115" s="921"/>
      <c r="CI115" s="921"/>
      <c r="CJ115" s="921"/>
      <c r="CK115" s="948"/>
      <c r="CL115" s="949"/>
      <c r="CM115" s="922" t="s">
        <v>431</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t="s">
        <v>122</v>
      </c>
      <c r="DH115" s="959"/>
      <c r="DI115" s="959"/>
      <c r="DJ115" s="959"/>
      <c r="DK115" s="960"/>
      <c r="DL115" s="961" t="s">
        <v>122</v>
      </c>
      <c r="DM115" s="959"/>
      <c r="DN115" s="959"/>
      <c r="DO115" s="959"/>
      <c r="DP115" s="960"/>
      <c r="DQ115" s="961" t="s">
        <v>122</v>
      </c>
      <c r="DR115" s="959"/>
      <c r="DS115" s="959"/>
      <c r="DT115" s="959"/>
      <c r="DU115" s="960"/>
      <c r="DV115" s="962" t="s">
        <v>122</v>
      </c>
      <c r="DW115" s="963"/>
      <c r="DX115" s="963"/>
      <c r="DY115" s="963"/>
      <c r="DZ115" s="964"/>
    </row>
    <row r="116" spans="1:130" s="218" customFormat="1" ht="26.25" customHeight="1" x14ac:dyDescent="0.2">
      <c r="A116" s="956"/>
      <c r="B116" s="957"/>
      <c r="C116" s="965" t="s">
        <v>432</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t="s">
        <v>122</v>
      </c>
      <c r="AB116" s="959"/>
      <c r="AC116" s="959"/>
      <c r="AD116" s="959"/>
      <c r="AE116" s="960"/>
      <c r="AF116" s="961" t="s">
        <v>122</v>
      </c>
      <c r="AG116" s="959"/>
      <c r="AH116" s="959"/>
      <c r="AI116" s="959"/>
      <c r="AJ116" s="960"/>
      <c r="AK116" s="961" t="s">
        <v>122</v>
      </c>
      <c r="AL116" s="959"/>
      <c r="AM116" s="959"/>
      <c r="AN116" s="959"/>
      <c r="AO116" s="960"/>
      <c r="AP116" s="962" t="s">
        <v>122</v>
      </c>
      <c r="AQ116" s="963"/>
      <c r="AR116" s="963"/>
      <c r="AS116" s="963"/>
      <c r="AT116" s="964"/>
      <c r="AU116" s="908"/>
      <c r="AV116" s="909"/>
      <c r="AW116" s="909"/>
      <c r="AX116" s="909"/>
      <c r="AY116" s="909"/>
      <c r="AZ116" s="967" t="s">
        <v>433</v>
      </c>
      <c r="BA116" s="968"/>
      <c r="BB116" s="968"/>
      <c r="BC116" s="968"/>
      <c r="BD116" s="968"/>
      <c r="BE116" s="968"/>
      <c r="BF116" s="968"/>
      <c r="BG116" s="968"/>
      <c r="BH116" s="968"/>
      <c r="BI116" s="968"/>
      <c r="BJ116" s="968"/>
      <c r="BK116" s="968"/>
      <c r="BL116" s="968"/>
      <c r="BM116" s="968"/>
      <c r="BN116" s="968"/>
      <c r="BO116" s="968"/>
      <c r="BP116" s="969"/>
      <c r="BQ116" s="925" t="s">
        <v>122</v>
      </c>
      <c r="BR116" s="926"/>
      <c r="BS116" s="926"/>
      <c r="BT116" s="926"/>
      <c r="BU116" s="926"/>
      <c r="BV116" s="926" t="s">
        <v>122</v>
      </c>
      <c r="BW116" s="926"/>
      <c r="BX116" s="926"/>
      <c r="BY116" s="926"/>
      <c r="BZ116" s="926"/>
      <c r="CA116" s="926" t="s">
        <v>122</v>
      </c>
      <c r="CB116" s="926"/>
      <c r="CC116" s="926"/>
      <c r="CD116" s="926"/>
      <c r="CE116" s="926"/>
      <c r="CF116" s="920" t="s">
        <v>122</v>
      </c>
      <c r="CG116" s="921"/>
      <c r="CH116" s="921"/>
      <c r="CI116" s="921"/>
      <c r="CJ116" s="921"/>
      <c r="CK116" s="948"/>
      <c r="CL116" s="949"/>
      <c r="CM116" s="922" t="s">
        <v>434</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t="s">
        <v>122</v>
      </c>
      <c r="DH116" s="959"/>
      <c r="DI116" s="959"/>
      <c r="DJ116" s="959"/>
      <c r="DK116" s="960"/>
      <c r="DL116" s="961" t="s">
        <v>122</v>
      </c>
      <c r="DM116" s="959"/>
      <c r="DN116" s="959"/>
      <c r="DO116" s="959"/>
      <c r="DP116" s="960"/>
      <c r="DQ116" s="961" t="s">
        <v>122</v>
      </c>
      <c r="DR116" s="959"/>
      <c r="DS116" s="959"/>
      <c r="DT116" s="959"/>
      <c r="DU116" s="960"/>
      <c r="DV116" s="962" t="s">
        <v>122</v>
      </c>
      <c r="DW116" s="963"/>
      <c r="DX116" s="963"/>
      <c r="DY116" s="963"/>
      <c r="DZ116" s="964"/>
    </row>
    <row r="117" spans="1:130" s="218" customFormat="1" ht="26.25" customHeight="1" x14ac:dyDescent="0.2">
      <c r="A117" s="912" t="s">
        <v>177</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435</v>
      </c>
      <c r="Z117" s="894"/>
      <c r="AA117" s="978">
        <v>402317</v>
      </c>
      <c r="AB117" s="979"/>
      <c r="AC117" s="979"/>
      <c r="AD117" s="979"/>
      <c r="AE117" s="980"/>
      <c r="AF117" s="981">
        <v>438014</v>
      </c>
      <c r="AG117" s="979"/>
      <c r="AH117" s="979"/>
      <c r="AI117" s="979"/>
      <c r="AJ117" s="980"/>
      <c r="AK117" s="981">
        <v>447923</v>
      </c>
      <c r="AL117" s="979"/>
      <c r="AM117" s="979"/>
      <c r="AN117" s="979"/>
      <c r="AO117" s="980"/>
      <c r="AP117" s="982"/>
      <c r="AQ117" s="983"/>
      <c r="AR117" s="983"/>
      <c r="AS117" s="983"/>
      <c r="AT117" s="984"/>
      <c r="AU117" s="908"/>
      <c r="AV117" s="909"/>
      <c r="AW117" s="909"/>
      <c r="AX117" s="909"/>
      <c r="AY117" s="909"/>
      <c r="AZ117" s="974" t="s">
        <v>436</v>
      </c>
      <c r="BA117" s="975"/>
      <c r="BB117" s="975"/>
      <c r="BC117" s="975"/>
      <c r="BD117" s="975"/>
      <c r="BE117" s="975"/>
      <c r="BF117" s="975"/>
      <c r="BG117" s="975"/>
      <c r="BH117" s="975"/>
      <c r="BI117" s="975"/>
      <c r="BJ117" s="975"/>
      <c r="BK117" s="975"/>
      <c r="BL117" s="975"/>
      <c r="BM117" s="975"/>
      <c r="BN117" s="975"/>
      <c r="BO117" s="975"/>
      <c r="BP117" s="976"/>
      <c r="BQ117" s="925" t="s">
        <v>122</v>
      </c>
      <c r="BR117" s="926"/>
      <c r="BS117" s="926"/>
      <c r="BT117" s="926"/>
      <c r="BU117" s="926"/>
      <c r="BV117" s="926" t="s">
        <v>122</v>
      </c>
      <c r="BW117" s="926"/>
      <c r="BX117" s="926"/>
      <c r="BY117" s="926"/>
      <c r="BZ117" s="926"/>
      <c r="CA117" s="926" t="s">
        <v>122</v>
      </c>
      <c r="CB117" s="926"/>
      <c r="CC117" s="926"/>
      <c r="CD117" s="926"/>
      <c r="CE117" s="926"/>
      <c r="CF117" s="920" t="s">
        <v>122</v>
      </c>
      <c r="CG117" s="921"/>
      <c r="CH117" s="921"/>
      <c r="CI117" s="921"/>
      <c r="CJ117" s="921"/>
      <c r="CK117" s="948"/>
      <c r="CL117" s="949"/>
      <c r="CM117" s="922" t="s">
        <v>437</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122</v>
      </c>
      <c r="DH117" s="959"/>
      <c r="DI117" s="959"/>
      <c r="DJ117" s="959"/>
      <c r="DK117" s="960"/>
      <c r="DL117" s="961" t="s">
        <v>122</v>
      </c>
      <c r="DM117" s="959"/>
      <c r="DN117" s="959"/>
      <c r="DO117" s="959"/>
      <c r="DP117" s="960"/>
      <c r="DQ117" s="961" t="s">
        <v>122</v>
      </c>
      <c r="DR117" s="959"/>
      <c r="DS117" s="959"/>
      <c r="DT117" s="959"/>
      <c r="DU117" s="960"/>
      <c r="DV117" s="962" t="s">
        <v>122</v>
      </c>
      <c r="DW117" s="963"/>
      <c r="DX117" s="963"/>
      <c r="DY117" s="963"/>
      <c r="DZ117" s="964"/>
    </row>
    <row r="118" spans="1:130" s="218" customFormat="1" ht="26.25" customHeight="1" x14ac:dyDescent="0.2">
      <c r="A118" s="912" t="s">
        <v>411</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408</v>
      </c>
      <c r="AB118" s="893"/>
      <c r="AC118" s="893"/>
      <c r="AD118" s="893"/>
      <c r="AE118" s="894"/>
      <c r="AF118" s="892" t="s">
        <v>409</v>
      </c>
      <c r="AG118" s="893"/>
      <c r="AH118" s="893"/>
      <c r="AI118" s="893"/>
      <c r="AJ118" s="894"/>
      <c r="AK118" s="892" t="s">
        <v>294</v>
      </c>
      <c r="AL118" s="893"/>
      <c r="AM118" s="893"/>
      <c r="AN118" s="893"/>
      <c r="AO118" s="894"/>
      <c r="AP118" s="970" t="s">
        <v>410</v>
      </c>
      <c r="AQ118" s="971"/>
      <c r="AR118" s="971"/>
      <c r="AS118" s="971"/>
      <c r="AT118" s="972"/>
      <c r="AU118" s="908"/>
      <c r="AV118" s="909"/>
      <c r="AW118" s="909"/>
      <c r="AX118" s="909"/>
      <c r="AY118" s="909"/>
      <c r="AZ118" s="973" t="s">
        <v>438</v>
      </c>
      <c r="BA118" s="965"/>
      <c r="BB118" s="965"/>
      <c r="BC118" s="965"/>
      <c r="BD118" s="965"/>
      <c r="BE118" s="965"/>
      <c r="BF118" s="965"/>
      <c r="BG118" s="965"/>
      <c r="BH118" s="965"/>
      <c r="BI118" s="965"/>
      <c r="BJ118" s="965"/>
      <c r="BK118" s="965"/>
      <c r="BL118" s="965"/>
      <c r="BM118" s="965"/>
      <c r="BN118" s="965"/>
      <c r="BO118" s="965"/>
      <c r="BP118" s="966"/>
      <c r="BQ118" s="999" t="s">
        <v>122</v>
      </c>
      <c r="BR118" s="1000"/>
      <c r="BS118" s="1000"/>
      <c r="BT118" s="1000"/>
      <c r="BU118" s="1000"/>
      <c r="BV118" s="1000" t="s">
        <v>122</v>
      </c>
      <c r="BW118" s="1000"/>
      <c r="BX118" s="1000"/>
      <c r="BY118" s="1000"/>
      <c r="BZ118" s="1000"/>
      <c r="CA118" s="1000" t="s">
        <v>122</v>
      </c>
      <c r="CB118" s="1000"/>
      <c r="CC118" s="1000"/>
      <c r="CD118" s="1000"/>
      <c r="CE118" s="1000"/>
      <c r="CF118" s="920" t="s">
        <v>122</v>
      </c>
      <c r="CG118" s="921"/>
      <c r="CH118" s="921"/>
      <c r="CI118" s="921"/>
      <c r="CJ118" s="921"/>
      <c r="CK118" s="948"/>
      <c r="CL118" s="949"/>
      <c r="CM118" s="922" t="s">
        <v>439</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122</v>
      </c>
      <c r="DH118" s="959"/>
      <c r="DI118" s="959"/>
      <c r="DJ118" s="959"/>
      <c r="DK118" s="960"/>
      <c r="DL118" s="961" t="s">
        <v>122</v>
      </c>
      <c r="DM118" s="959"/>
      <c r="DN118" s="959"/>
      <c r="DO118" s="959"/>
      <c r="DP118" s="960"/>
      <c r="DQ118" s="961" t="s">
        <v>122</v>
      </c>
      <c r="DR118" s="959"/>
      <c r="DS118" s="959"/>
      <c r="DT118" s="959"/>
      <c r="DU118" s="960"/>
      <c r="DV118" s="962" t="s">
        <v>122</v>
      </c>
      <c r="DW118" s="963"/>
      <c r="DX118" s="963"/>
      <c r="DY118" s="963"/>
      <c r="DZ118" s="964"/>
    </row>
    <row r="119" spans="1:130" s="218" customFormat="1" ht="26.25" customHeight="1" x14ac:dyDescent="0.2">
      <c r="A119" s="1057" t="s">
        <v>414</v>
      </c>
      <c r="B119" s="947"/>
      <c r="C119" s="929" t="s">
        <v>415</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t="s">
        <v>122</v>
      </c>
      <c r="AB119" s="900"/>
      <c r="AC119" s="900"/>
      <c r="AD119" s="900"/>
      <c r="AE119" s="901"/>
      <c r="AF119" s="902" t="s">
        <v>122</v>
      </c>
      <c r="AG119" s="900"/>
      <c r="AH119" s="900"/>
      <c r="AI119" s="900"/>
      <c r="AJ119" s="901"/>
      <c r="AK119" s="902" t="s">
        <v>122</v>
      </c>
      <c r="AL119" s="900"/>
      <c r="AM119" s="900"/>
      <c r="AN119" s="900"/>
      <c r="AO119" s="901"/>
      <c r="AP119" s="903" t="s">
        <v>122</v>
      </c>
      <c r="AQ119" s="904"/>
      <c r="AR119" s="904"/>
      <c r="AS119" s="904"/>
      <c r="AT119" s="905"/>
      <c r="AU119" s="910"/>
      <c r="AV119" s="911"/>
      <c r="AW119" s="911"/>
      <c r="AX119" s="911"/>
      <c r="AY119" s="911"/>
      <c r="AZ119" s="239" t="s">
        <v>177</v>
      </c>
      <c r="BA119" s="239"/>
      <c r="BB119" s="239"/>
      <c r="BC119" s="239"/>
      <c r="BD119" s="239"/>
      <c r="BE119" s="239"/>
      <c r="BF119" s="239"/>
      <c r="BG119" s="239"/>
      <c r="BH119" s="239"/>
      <c r="BI119" s="239"/>
      <c r="BJ119" s="239"/>
      <c r="BK119" s="239"/>
      <c r="BL119" s="239"/>
      <c r="BM119" s="239"/>
      <c r="BN119" s="239"/>
      <c r="BO119" s="977" t="s">
        <v>440</v>
      </c>
      <c r="BP119" s="1005"/>
      <c r="BQ119" s="999">
        <v>5772665</v>
      </c>
      <c r="BR119" s="1000"/>
      <c r="BS119" s="1000"/>
      <c r="BT119" s="1000"/>
      <c r="BU119" s="1000"/>
      <c r="BV119" s="1000">
        <v>5426287</v>
      </c>
      <c r="BW119" s="1000"/>
      <c r="BX119" s="1000"/>
      <c r="BY119" s="1000"/>
      <c r="BZ119" s="1000"/>
      <c r="CA119" s="1000">
        <v>5093869</v>
      </c>
      <c r="CB119" s="1000"/>
      <c r="CC119" s="1000"/>
      <c r="CD119" s="1000"/>
      <c r="CE119" s="1000"/>
      <c r="CF119" s="1001"/>
      <c r="CG119" s="1002"/>
      <c r="CH119" s="1002"/>
      <c r="CI119" s="1002"/>
      <c r="CJ119" s="1003"/>
      <c r="CK119" s="950"/>
      <c r="CL119" s="951"/>
      <c r="CM119" s="973" t="s">
        <v>441</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t="s">
        <v>122</v>
      </c>
      <c r="DH119" s="986"/>
      <c r="DI119" s="986"/>
      <c r="DJ119" s="986"/>
      <c r="DK119" s="987"/>
      <c r="DL119" s="985" t="s">
        <v>122</v>
      </c>
      <c r="DM119" s="986"/>
      <c r="DN119" s="986"/>
      <c r="DO119" s="986"/>
      <c r="DP119" s="987"/>
      <c r="DQ119" s="985" t="s">
        <v>122</v>
      </c>
      <c r="DR119" s="986"/>
      <c r="DS119" s="986"/>
      <c r="DT119" s="986"/>
      <c r="DU119" s="987"/>
      <c r="DV119" s="988" t="s">
        <v>122</v>
      </c>
      <c r="DW119" s="989"/>
      <c r="DX119" s="989"/>
      <c r="DY119" s="989"/>
      <c r="DZ119" s="990"/>
    </row>
    <row r="120" spans="1:130" s="218" customFormat="1" ht="26.25" customHeight="1" x14ac:dyDescent="0.2">
      <c r="A120" s="1058"/>
      <c r="B120" s="949"/>
      <c r="C120" s="922" t="s">
        <v>418</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t="s">
        <v>122</v>
      </c>
      <c r="AB120" s="959"/>
      <c r="AC120" s="959"/>
      <c r="AD120" s="959"/>
      <c r="AE120" s="960"/>
      <c r="AF120" s="961" t="s">
        <v>122</v>
      </c>
      <c r="AG120" s="959"/>
      <c r="AH120" s="959"/>
      <c r="AI120" s="959"/>
      <c r="AJ120" s="960"/>
      <c r="AK120" s="961" t="s">
        <v>122</v>
      </c>
      <c r="AL120" s="959"/>
      <c r="AM120" s="959"/>
      <c r="AN120" s="959"/>
      <c r="AO120" s="960"/>
      <c r="AP120" s="962" t="s">
        <v>122</v>
      </c>
      <c r="AQ120" s="963"/>
      <c r="AR120" s="963"/>
      <c r="AS120" s="963"/>
      <c r="AT120" s="964"/>
      <c r="AU120" s="991" t="s">
        <v>442</v>
      </c>
      <c r="AV120" s="992"/>
      <c r="AW120" s="992"/>
      <c r="AX120" s="992"/>
      <c r="AY120" s="993"/>
      <c r="AZ120" s="929" t="s">
        <v>443</v>
      </c>
      <c r="BA120" s="897"/>
      <c r="BB120" s="897"/>
      <c r="BC120" s="897"/>
      <c r="BD120" s="897"/>
      <c r="BE120" s="897"/>
      <c r="BF120" s="897"/>
      <c r="BG120" s="897"/>
      <c r="BH120" s="897"/>
      <c r="BI120" s="897"/>
      <c r="BJ120" s="897"/>
      <c r="BK120" s="897"/>
      <c r="BL120" s="897"/>
      <c r="BM120" s="897"/>
      <c r="BN120" s="897"/>
      <c r="BO120" s="897"/>
      <c r="BP120" s="898"/>
      <c r="BQ120" s="930">
        <v>2681631</v>
      </c>
      <c r="BR120" s="931"/>
      <c r="BS120" s="931"/>
      <c r="BT120" s="931"/>
      <c r="BU120" s="931"/>
      <c r="BV120" s="931">
        <v>2968734</v>
      </c>
      <c r="BW120" s="931"/>
      <c r="BX120" s="931"/>
      <c r="BY120" s="931"/>
      <c r="BZ120" s="931"/>
      <c r="CA120" s="931">
        <v>3494490</v>
      </c>
      <c r="CB120" s="931"/>
      <c r="CC120" s="931"/>
      <c r="CD120" s="931"/>
      <c r="CE120" s="931"/>
      <c r="CF120" s="944">
        <v>149.6</v>
      </c>
      <c r="CG120" s="945"/>
      <c r="CH120" s="945"/>
      <c r="CI120" s="945"/>
      <c r="CJ120" s="945"/>
      <c r="CK120" s="1006" t="s">
        <v>444</v>
      </c>
      <c r="CL120" s="1007"/>
      <c r="CM120" s="1007"/>
      <c r="CN120" s="1007"/>
      <c r="CO120" s="1008"/>
      <c r="CP120" s="1014" t="s">
        <v>393</v>
      </c>
      <c r="CQ120" s="1015"/>
      <c r="CR120" s="1015"/>
      <c r="CS120" s="1015"/>
      <c r="CT120" s="1015"/>
      <c r="CU120" s="1015"/>
      <c r="CV120" s="1015"/>
      <c r="CW120" s="1015"/>
      <c r="CX120" s="1015"/>
      <c r="CY120" s="1015"/>
      <c r="CZ120" s="1015"/>
      <c r="DA120" s="1015"/>
      <c r="DB120" s="1015"/>
      <c r="DC120" s="1015"/>
      <c r="DD120" s="1015"/>
      <c r="DE120" s="1015"/>
      <c r="DF120" s="1016"/>
      <c r="DG120" s="930">
        <v>915072</v>
      </c>
      <c r="DH120" s="931"/>
      <c r="DI120" s="931"/>
      <c r="DJ120" s="931"/>
      <c r="DK120" s="931"/>
      <c r="DL120" s="931">
        <v>729333</v>
      </c>
      <c r="DM120" s="931"/>
      <c r="DN120" s="931"/>
      <c r="DO120" s="931"/>
      <c r="DP120" s="931"/>
      <c r="DQ120" s="931">
        <v>543271</v>
      </c>
      <c r="DR120" s="931"/>
      <c r="DS120" s="931"/>
      <c r="DT120" s="931"/>
      <c r="DU120" s="931"/>
      <c r="DV120" s="932">
        <v>23.3</v>
      </c>
      <c r="DW120" s="932"/>
      <c r="DX120" s="932"/>
      <c r="DY120" s="932"/>
      <c r="DZ120" s="933"/>
    </row>
    <row r="121" spans="1:130" s="218" customFormat="1" ht="26.25" customHeight="1" x14ac:dyDescent="0.2">
      <c r="A121" s="1058"/>
      <c r="B121" s="949"/>
      <c r="C121" s="974" t="s">
        <v>445</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t="s">
        <v>122</v>
      </c>
      <c r="AB121" s="959"/>
      <c r="AC121" s="959"/>
      <c r="AD121" s="959"/>
      <c r="AE121" s="960"/>
      <c r="AF121" s="961" t="s">
        <v>122</v>
      </c>
      <c r="AG121" s="959"/>
      <c r="AH121" s="959"/>
      <c r="AI121" s="959"/>
      <c r="AJ121" s="960"/>
      <c r="AK121" s="961" t="s">
        <v>122</v>
      </c>
      <c r="AL121" s="959"/>
      <c r="AM121" s="959"/>
      <c r="AN121" s="959"/>
      <c r="AO121" s="960"/>
      <c r="AP121" s="962" t="s">
        <v>122</v>
      </c>
      <c r="AQ121" s="963"/>
      <c r="AR121" s="963"/>
      <c r="AS121" s="963"/>
      <c r="AT121" s="964"/>
      <c r="AU121" s="994"/>
      <c r="AV121" s="995"/>
      <c r="AW121" s="995"/>
      <c r="AX121" s="995"/>
      <c r="AY121" s="996"/>
      <c r="AZ121" s="922" t="s">
        <v>446</v>
      </c>
      <c r="BA121" s="923"/>
      <c r="BB121" s="923"/>
      <c r="BC121" s="923"/>
      <c r="BD121" s="923"/>
      <c r="BE121" s="923"/>
      <c r="BF121" s="923"/>
      <c r="BG121" s="923"/>
      <c r="BH121" s="923"/>
      <c r="BI121" s="923"/>
      <c r="BJ121" s="923"/>
      <c r="BK121" s="923"/>
      <c r="BL121" s="923"/>
      <c r="BM121" s="923"/>
      <c r="BN121" s="923"/>
      <c r="BO121" s="923"/>
      <c r="BP121" s="924"/>
      <c r="BQ121" s="925" t="s">
        <v>122</v>
      </c>
      <c r="BR121" s="926"/>
      <c r="BS121" s="926"/>
      <c r="BT121" s="926"/>
      <c r="BU121" s="926"/>
      <c r="BV121" s="926" t="s">
        <v>122</v>
      </c>
      <c r="BW121" s="926"/>
      <c r="BX121" s="926"/>
      <c r="BY121" s="926"/>
      <c r="BZ121" s="926"/>
      <c r="CA121" s="926" t="s">
        <v>122</v>
      </c>
      <c r="CB121" s="926"/>
      <c r="CC121" s="926"/>
      <c r="CD121" s="926"/>
      <c r="CE121" s="926"/>
      <c r="CF121" s="920" t="s">
        <v>122</v>
      </c>
      <c r="CG121" s="921"/>
      <c r="CH121" s="921"/>
      <c r="CI121" s="921"/>
      <c r="CJ121" s="921"/>
      <c r="CK121" s="1009"/>
      <c r="CL121" s="1010"/>
      <c r="CM121" s="1010"/>
      <c r="CN121" s="1010"/>
      <c r="CO121" s="1011"/>
      <c r="CP121" s="1019" t="s">
        <v>389</v>
      </c>
      <c r="CQ121" s="1020"/>
      <c r="CR121" s="1020"/>
      <c r="CS121" s="1020"/>
      <c r="CT121" s="1020"/>
      <c r="CU121" s="1020"/>
      <c r="CV121" s="1020"/>
      <c r="CW121" s="1020"/>
      <c r="CX121" s="1020"/>
      <c r="CY121" s="1020"/>
      <c r="CZ121" s="1020"/>
      <c r="DA121" s="1020"/>
      <c r="DB121" s="1020"/>
      <c r="DC121" s="1020"/>
      <c r="DD121" s="1020"/>
      <c r="DE121" s="1020"/>
      <c r="DF121" s="1021"/>
      <c r="DG121" s="925" t="s">
        <v>122</v>
      </c>
      <c r="DH121" s="926"/>
      <c r="DI121" s="926"/>
      <c r="DJ121" s="926"/>
      <c r="DK121" s="926"/>
      <c r="DL121" s="926" t="s">
        <v>122</v>
      </c>
      <c r="DM121" s="926"/>
      <c r="DN121" s="926"/>
      <c r="DO121" s="926"/>
      <c r="DP121" s="926"/>
      <c r="DQ121" s="926" t="s">
        <v>122</v>
      </c>
      <c r="DR121" s="926"/>
      <c r="DS121" s="926"/>
      <c r="DT121" s="926"/>
      <c r="DU121" s="926"/>
      <c r="DV121" s="927" t="s">
        <v>122</v>
      </c>
      <c r="DW121" s="927"/>
      <c r="DX121" s="927"/>
      <c r="DY121" s="927"/>
      <c r="DZ121" s="928"/>
    </row>
    <row r="122" spans="1:130" s="218" customFormat="1" ht="26.25" customHeight="1" x14ac:dyDescent="0.2">
      <c r="A122" s="1058"/>
      <c r="B122" s="949"/>
      <c r="C122" s="922" t="s">
        <v>428</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122</v>
      </c>
      <c r="AB122" s="959"/>
      <c r="AC122" s="959"/>
      <c r="AD122" s="959"/>
      <c r="AE122" s="960"/>
      <c r="AF122" s="961" t="s">
        <v>122</v>
      </c>
      <c r="AG122" s="959"/>
      <c r="AH122" s="959"/>
      <c r="AI122" s="959"/>
      <c r="AJ122" s="960"/>
      <c r="AK122" s="961" t="s">
        <v>122</v>
      </c>
      <c r="AL122" s="959"/>
      <c r="AM122" s="959"/>
      <c r="AN122" s="959"/>
      <c r="AO122" s="960"/>
      <c r="AP122" s="962" t="s">
        <v>122</v>
      </c>
      <c r="AQ122" s="963"/>
      <c r="AR122" s="963"/>
      <c r="AS122" s="963"/>
      <c r="AT122" s="964"/>
      <c r="AU122" s="994"/>
      <c r="AV122" s="995"/>
      <c r="AW122" s="995"/>
      <c r="AX122" s="995"/>
      <c r="AY122" s="996"/>
      <c r="AZ122" s="973" t="s">
        <v>447</v>
      </c>
      <c r="BA122" s="965"/>
      <c r="BB122" s="965"/>
      <c r="BC122" s="965"/>
      <c r="BD122" s="965"/>
      <c r="BE122" s="965"/>
      <c r="BF122" s="965"/>
      <c r="BG122" s="965"/>
      <c r="BH122" s="965"/>
      <c r="BI122" s="965"/>
      <c r="BJ122" s="965"/>
      <c r="BK122" s="965"/>
      <c r="BL122" s="965"/>
      <c r="BM122" s="965"/>
      <c r="BN122" s="965"/>
      <c r="BO122" s="965"/>
      <c r="BP122" s="966"/>
      <c r="BQ122" s="999">
        <v>3211261</v>
      </c>
      <c r="BR122" s="1000"/>
      <c r="BS122" s="1000"/>
      <c r="BT122" s="1000"/>
      <c r="BU122" s="1000"/>
      <c r="BV122" s="1000">
        <v>3107022</v>
      </c>
      <c r="BW122" s="1000"/>
      <c r="BX122" s="1000"/>
      <c r="BY122" s="1000"/>
      <c r="BZ122" s="1000"/>
      <c r="CA122" s="1000">
        <v>2985515</v>
      </c>
      <c r="CB122" s="1000"/>
      <c r="CC122" s="1000"/>
      <c r="CD122" s="1000"/>
      <c r="CE122" s="1000"/>
      <c r="CF122" s="1017">
        <v>127.8</v>
      </c>
      <c r="CG122" s="1018"/>
      <c r="CH122" s="1018"/>
      <c r="CI122" s="1018"/>
      <c r="CJ122" s="1018"/>
      <c r="CK122" s="1009"/>
      <c r="CL122" s="1010"/>
      <c r="CM122" s="1010"/>
      <c r="CN122" s="1010"/>
      <c r="CO122" s="1011"/>
      <c r="CP122" s="1019" t="s">
        <v>390</v>
      </c>
      <c r="CQ122" s="1020"/>
      <c r="CR122" s="1020"/>
      <c r="CS122" s="1020"/>
      <c r="CT122" s="1020"/>
      <c r="CU122" s="1020"/>
      <c r="CV122" s="1020"/>
      <c r="CW122" s="1020"/>
      <c r="CX122" s="1020"/>
      <c r="CY122" s="1020"/>
      <c r="CZ122" s="1020"/>
      <c r="DA122" s="1020"/>
      <c r="DB122" s="1020"/>
      <c r="DC122" s="1020"/>
      <c r="DD122" s="1020"/>
      <c r="DE122" s="1020"/>
      <c r="DF122" s="1021"/>
      <c r="DG122" s="925" t="s">
        <v>122</v>
      </c>
      <c r="DH122" s="926"/>
      <c r="DI122" s="926"/>
      <c r="DJ122" s="926"/>
      <c r="DK122" s="926"/>
      <c r="DL122" s="926" t="s">
        <v>122</v>
      </c>
      <c r="DM122" s="926"/>
      <c r="DN122" s="926"/>
      <c r="DO122" s="926"/>
      <c r="DP122" s="926"/>
      <c r="DQ122" s="926" t="s">
        <v>122</v>
      </c>
      <c r="DR122" s="926"/>
      <c r="DS122" s="926"/>
      <c r="DT122" s="926"/>
      <c r="DU122" s="926"/>
      <c r="DV122" s="927" t="s">
        <v>122</v>
      </c>
      <c r="DW122" s="927"/>
      <c r="DX122" s="927"/>
      <c r="DY122" s="927"/>
      <c r="DZ122" s="928"/>
    </row>
    <row r="123" spans="1:130" s="218" customFormat="1" ht="26.25" customHeight="1" x14ac:dyDescent="0.2">
      <c r="A123" s="1058"/>
      <c r="B123" s="949"/>
      <c r="C123" s="922" t="s">
        <v>434</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t="s">
        <v>122</v>
      </c>
      <c r="AB123" s="959"/>
      <c r="AC123" s="959"/>
      <c r="AD123" s="959"/>
      <c r="AE123" s="960"/>
      <c r="AF123" s="961" t="s">
        <v>122</v>
      </c>
      <c r="AG123" s="959"/>
      <c r="AH123" s="959"/>
      <c r="AI123" s="959"/>
      <c r="AJ123" s="960"/>
      <c r="AK123" s="961" t="s">
        <v>122</v>
      </c>
      <c r="AL123" s="959"/>
      <c r="AM123" s="959"/>
      <c r="AN123" s="959"/>
      <c r="AO123" s="960"/>
      <c r="AP123" s="962" t="s">
        <v>122</v>
      </c>
      <c r="AQ123" s="963"/>
      <c r="AR123" s="963"/>
      <c r="AS123" s="963"/>
      <c r="AT123" s="964"/>
      <c r="AU123" s="997"/>
      <c r="AV123" s="998"/>
      <c r="AW123" s="998"/>
      <c r="AX123" s="998"/>
      <c r="AY123" s="998"/>
      <c r="AZ123" s="239" t="s">
        <v>177</v>
      </c>
      <c r="BA123" s="239"/>
      <c r="BB123" s="239"/>
      <c r="BC123" s="239"/>
      <c r="BD123" s="239"/>
      <c r="BE123" s="239"/>
      <c r="BF123" s="239"/>
      <c r="BG123" s="239"/>
      <c r="BH123" s="239"/>
      <c r="BI123" s="239"/>
      <c r="BJ123" s="239"/>
      <c r="BK123" s="239"/>
      <c r="BL123" s="239"/>
      <c r="BM123" s="239"/>
      <c r="BN123" s="239"/>
      <c r="BO123" s="977" t="s">
        <v>448</v>
      </c>
      <c r="BP123" s="1005"/>
      <c r="BQ123" s="1064">
        <v>5892892</v>
      </c>
      <c r="BR123" s="1031"/>
      <c r="BS123" s="1031"/>
      <c r="BT123" s="1031"/>
      <c r="BU123" s="1031"/>
      <c r="BV123" s="1031">
        <v>6075756</v>
      </c>
      <c r="BW123" s="1031"/>
      <c r="BX123" s="1031"/>
      <c r="BY123" s="1031"/>
      <c r="BZ123" s="1031"/>
      <c r="CA123" s="1031">
        <v>6480005</v>
      </c>
      <c r="CB123" s="1031"/>
      <c r="CC123" s="1031"/>
      <c r="CD123" s="1031"/>
      <c r="CE123" s="1031"/>
      <c r="CF123" s="1001"/>
      <c r="CG123" s="1002"/>
      <c r="CH123" s="1002"/>
      <c r="CI123" s="1002"/>
      <c r="CJ123" s="1003"/>
      <c r="CK123" s="1009"/>
      <c r="CL123" s="1010"/>
      <c r="CM123" s="1010"/>
      <c r="CN123" s="1010"/>
      <c r="CO123" s="1011"/>
      <c r="CP123" s="1019" t="s">
        <v>388</v>
      </c>
      <c r="CQ123" s="1020"/>
      <c r="CR123" s="1020"/>
      <c r="CS123" s="1020"/>
      <c r="CT123" s="1020"/>
      <c r="CU123" s="1020"/>
      <c r="CV123" s="1020"/>
      <c r="CW123" s="1020"/>
      <c r="CX123" s="1020"/>
      <c r="CY123" s="1020"/>
      <c r="CZ123" s="1020"/>
      <c r="DA123" s="1020"/>
      <c r="DB123" s="1020"/>
      <c r="DC123" s="1020"/>
      <c r="DD123" s="1020"/>
      <c r="DE123" s="1020"/>
      <c r="DF123" s="1021"/>
      <c r="DG123" s="958" t="s">
        <v>122</v>
      </c>
      <c r="DH123" s="959"/>
      <c r="DI123" s="959"/>
      <c r="DJ123" s="959"/>
      <c r="DK123" s="960"/>
      <c r="DL123" s="961" t="s">
        <v>122</v>
      </c>
      <c r="DM123" s="959"/>
      <c r="DN123" s="959"/>
      <c r="DO123" s="959"/>
      <c r="DP123" s="960"/>
      <c r="DQ123" s="961" t="s">
        <v>122</v>
      </c>
      <c r="DR123" s="959"/>
      <c r="DS123" s="959"/>
      <c r="DT123" s="959"/>
      <c r="DU123" s="960"/>
      <c r="DV123" s="962" t="s">
        <v>122</v>
      </c>
      <c r="DW123" s="963"/>
      <c r="DX123" s="963"/>
      <c r="DY123" s="963"/>
      <c r="DZ123" s="964"/>
    </row>
    <row r="124" spans="1:130" s="218" customFormat="1" ht="26.25" customHeight="1" thickBot="1" x14ac:dyDescent="0.25">
      <c r="A124" s="1058"/>
      <c r="B124" s="949"/>
      <c r="C124" s="922" t="s">
        <v>437</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122</v>
      </c>
      <c r="AB124" s="959"/>
      <c r="AC124" s="959"/>
      <c r="AD124" s="959"/>
      <c r="AE124" s="960"/>
      <c r="AF124" s="961" t="s">
        <v>122</v>
      </c>
      <c r="AG124" s="959"/>
      <c r="AH124" s="959"/>
      <c r="AI124" s="959"/>
      <c r="AJ124" s="960"/>
      <c r="AK124" s="961" t="s">
        <v>122</v>
      </c>
      <c r="AL124" s="959"/>
      <c r="AM124" s="959"/>
      <c r="AN124" s="959"/>
      <c r="AO124" s="960"/>
      <c r="AP124" s="962" t="s">
        <v>122</v>
      </c>
      <c r="AQ124" s="963"/>
      <c r="AR124" s="963"/>
      <c r="AS124" s="963"/>
      <c r="AT124" s="964"/>
      <c r="AU124" s="1060" t="s">
        <v>449</v>
      </c>
      <c r="AV124" s="1061"/>
      <c r="AW124" s="1061"/>
      <c r="AX124" s="1061"/>
      <c r="AY124" s="1061"/>
      <c r="AZ124" s="1061"/>
      <c r="BA124" s="1061"/>
      <c r="BB124" s="1061"/>
      <c r="BC124" s="1061"/>
      <c r="BD124" s="1061"/>
      <c r="BE124" s="1061"/>
      <c r="BF124" s="1061"/>
      <c r="BG124" s="1061"/>
      <c r="BH124" s="1061"/>
      <c r="BI124" s="1061"/>
      <c r="BJ124" s="1061"/>
      <c r="BK124" s="1061"/>
      <c r="BL124" s="1061"/>
      <c r="BM124" s="1061"/>
      <c r="BN124" s="1061"/>
      <c r="BO124" s="1061"/>
      <c r="BP124" s="1062"/>
      <c r="BQ124" s="1063" t="s">
        <v>122</v>
      </c>
      <c r="BR124" s="1027"/>
      <c r="BS124" s="1027"/>
      <c r="BT124" s="1027"/>
      <c r="BU124" s="1027"/>
      <c r="BV124" s="1027" t="s">
        <v>122</v>
      </c>
      <c r="BW124" s="1027"/>
      <c r="BX124" s="1027"/>
      <c r="BY124" s="1027"/>
      <c r="BZ124" s="1027"/>
      <c r="CA124" s="1027" t="s">
        <v>122</v>
      </c>
      <c r="CB124" s="1027"/>
      <c r="CC124" s="1027"/>
      <c r="CD124" s="1027"/>
      <c r="CE124" s="1027"/>
      <c r="CF124" s="1028"/>
      <c r="CG124" s="1029"/>
      <c r="CH124" s="1029"/>
      <c r="CI124" s="1029"/>
      <c r="CJ124" s="1030"/>
      <c r="CK124" s="1012"/>
      <c r="CL124" s="1012"/>
      <c r="CM124" s="1012"/>
      <c r="CN124" s="1012"/>
      <c r="CO124" s="1013"/>
      <c r="CP124" s="1019" t="s">
        <v>450</v>
      </c>
      <c r="CQ124" s="1020"/>
      <c r="CR124" s="1020"/>
      <c r="CS124" s="1020"/>
      <c r="CT124" s="1020"/>
      <c r="CU124" s="1020"/>
      <c r="CV124" s="1020"/>
      <c r="CW124" s="1020"/>
      <c r="CX124" s="1020"/>
      <c r="CY124" s="1020"/>
      <c r="CZ124" s="1020"/>
      <c r="DA124" s="1020"/>
      <c r="DB124" s="1020"/>
      <c r="DC124" s="1020"/>
      <c r="DD124" s="1020"/>
      <c r="DE124" s="1020"/>
      <c r="DF124" s="1021"/>
      <c r="DG124" s="1004" t="s">
        <v>122</v>
      </c>
      <c r="DH124" s="986"/>
      <c r="DI124" s="986"/>
      <c r="DJ124" s="986"/>
      <c r="DK124" s="987"/>
      <c r="DL124" s="985" t="s">
        <v>122</v>
      </c>
      <c r="DM124" s="986"/>
      <c r="DN124" s="986"/>
      <c r="DO124" s="986"/>
      <c r="DP124" s="987"/>
      <c r="DQ124" s="985" t="s">
        <v>122</v>
      </c>
      <c r="DR124" s="986"/>
      <c r="DS124" s="986"/>
      <c r="DT124" s="986"/>
      <c r="DU124" s="987"/>
      <c r="DV124" s="988" t="s">
        <v>122</v>
      </c>
      <c r="DW124" s="989"/>
      <c r="DX124" s="989"/>
      <c r="DY124" s="989"/>
      <c r="DZ124" s="990"/>
    </row>
    <row r="125" spans="1:130" s="218" customFormat="1" ht="26.25" customHeight="1" x14ac:dyDescent="0.2">
      <c r="A125" s="1058"/>
      <c r="B125" s="949"/>
      <c r="C125" s="922" t="s">
        <v>439</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122</v>
      </c>
      <c r="AB125" s="959"/>
      <c r="AC125" s="959"/>
      <c r="AD125" s="959"/>
      <c r="AE125" s="960"/>
      <c r="AF125" s="961" t="s">
        <v>122</v>
      </c>
      <c r="AG125" s="959"/>
      <c r="AH125" s="959"/>
      <c r="AI125" s="959"/>
      <c r="AJ125" s="960"/>
      <c r="AK125" s="961" t="s">
        <v>122</v>
      </c>
      <c r="AL125" s="959"/>
      <c r="AM125" s="959"/>
      <c r="AN125" s="959"/>
      <c r="AO125" s="960"/>
      <c r="AP125" s="962" t="s">
        <v>122</v>
      </c>
      <c r="AQ125" s="963"/>
      <c r="AR125" s="963"/>
      <c r="AS125" s="963"/>
      <c r="AT125" s="964"/>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1022" t="s">
        <v>451</v>
      </c>
      <c r="CL125" s="1007"/>
      <c r="CM125" s="1007"/>
      <c r="CN125" s="1007"/>
      <c r="CO125" s="1008"/>
      <c r="CP125" s="929" t="s">
        <v>452</v>
      </c>
      <c r="CQ125" s="897"/>
      <c r="CR125" s="897"/>
      <c r="CS125" s="897"/>
      <c r="CT125" s="897"/>
      <c r="CU125" s="897"/>
      <c r="CV125" s="897"/>
      <c r="CW125" s="897"/>
      <c r="CX125" s="897"/>
      <c r="CY125" s="897"/>
      <c r="CZ125" s="897"/>
      <c r="DA125" s="897"/>
      <c r="DB125" s="897"/>
      <c r="DC125" s="897"/>
      <c r="DD125" s="897"/>
      <c r="DE125" s="897"/>
      <c r="DF125" s="898"/>
      <c r="DG125" s="930" t="s">
        <v>122</v>
      </c>
      <c r="DH125" s="931"/>
      <c r="DI125" s="931"/>
      <c r="DJ125" s="931"/>
      <c r="DK125" s="931"/>
      <c r="DL125" s="931" t="s">
        <v>122</v>
      </c>
      <c r="DM125" s="931"/>
      <c r="DN125" s="931"/>
      <c r="DO125" s="931"/>
      <c r="DP125" s="931"/>
      <c r="DQ125" s="931" t="s">
        <v>122</v>
      </c>
      <c r="DR125" s="931"/>
      <c r="DS125" s="931"/>
      <c r="DT125" s="931"/>
      <c r="DU125" s="931"/>
      <c r="DV125" s="932" t="s">
        <v>122</v>
      </c>
      <c r="DW125" s="932"/>
      <c r="DX125" s="932"/>
      <c r="DY125" s="932"/>
      <c r="DZ125" s="933"/>
    </row>
    <row r="126" spans="1:130" s="218" customFormat="1" ht="26.25" customHeight="1" thickBot="1" x14ac:dyDescent="0.25">
      <c r="A126" s="1058"/>
      <c r="B126" s="949"/>
      <c r="C126" s="922" t="s">
        <v>441</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t="s">
        <v>122</v>
      </c>
      <c r="AB126" s="959"/>
      <c r="AC126" s="959"/>
      <c r="AD126" s="959"/>
      <c r="AE126" s="960"/>
      <c r="AF126" s="961" t="s">
        <v>122</v>
      </c>
      <c r="AG126" s="959"/>
      <c r="AH126" s="959"/>
      <c r="AI126" s="959"/>
      <c r="AJ126" s="960"/>
      <c r="AK126" s="961" t="s">
        <v>122</v>
      </c>
      <c r="AL126" s="959"/>
      <c r="AM126" s="959"/>
      <c r="AN126" s="959"/>
      <c r="AO126" s="960"/>
      <c r="AP126" s="962" t="s">
        <v>122</v>
      </c>
      <c r="AQ126" s="963"/>
      <c r="AR126" s="963"/>
      <c r="AS126" s="963"/>
      <c r="AT126" s="964"/>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1023"/>
      <c r="CL126" s="1010"/>
      <c r="CM126" s="1010"/>
      <c r="CN126" s="1010"/>
      <c r="CO126" s="1011"/>
      <c r="CP126" s="922" t="s">
        <v>453</v>
      </c>
      <c r="CQ126" s="923"/>
      <c r="CR126" s="923"/>
      <c r="CS126" s="923"/>
      <c r="CT126" s="923"/>
      <c r="CU126" s="923"/>
      <c r="CV126" s="923"/>
      <c r="CW126" s="923"/>
      <c r="CX126" s="923"/>
      <c r="CY126" s="923"/>
      <c r="CZ126" s="923"/>
      <c r="DA126" s="923"/>
      <c r="DB126" s="923"/>
      <c r="DC126" s="923"/>
      <c r="DD126" s="923"/>
      <c r="DE126" s="923"/>
      <c r="DF126" s="924"/>
      <c r="DG126" s="925" t="s">
        <v>122</v>
      </c>
      <c r="DH126" s="926"/>
      <c r="DI126" s="926"/>
      <c r="DJ126" s="926"/>
      <c r="DK126" s="926"/>
      <c r="DL126" s="926" t="s">
        <v>122</v>
      </c>
      <c r="DM126" s="926"/>
      <c r="DN126" s="926"/>
      <c r="DO126" s="926"/>
      <c r="DP126" s="926"/>
      <c r="DQ126" s="926" t="s">
        <v>122</v>
      </c>
      <c r="DR126" s="926"/>
      <c r="DS126" s="926"/>
      <c r="DT126" s="926"/>
      <c r="DU126" s="926"/>
      <c r="DV126" s="927" t="s">
        <v>122</v>
      </c>
      <c r="DW126" s="927"/>
      <c r="DX126" s="927"/>
      <c r="DY126" s="927"/>
      <c r="DZ126" s="928"/>
    </row>
    <row r="127" spans="1:130" s="218" customFormat="1" ht="26.25" customHeight="1" x14ac:dyDescent="0.2">
      <c r="A127" s="1059"/>
      <c r="B127" s="951"/>
      <c r="C127" s="973" t="s">
        <v>454</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t="s">
        <v>122</v>
      </c>
      <c r="AB127" s="959"/>
      <c r="AC127" s="959"/>
      <c r="AD127" s="959"/>
      <c r="AE127" s="960"/>
      <c r="AF127" s="961" t="s">
        <v>122</v>
      </c>
      <c r="AG127" s="959"/>
      <c r="AH127" s="959"/>
      <c r="AI127" s="959"/>
      <c r="AJ127" s="960"/>
      <c r="AK127" s="961" t="s">
        <v>122</v>
      </c>
      <c r="AL127" s="959"/>
      <c r="AM127" s="959"/>
      <c r="AN127" s="959"/>
      <c r="AO127" s="960"/>
      <c r="AP127" s="962" t="s">
        <v>122</v>
      </c>
      <c r="AQ127" s="963"/>
      <c r="AR127" s="963"/>
      <c r="AS127" s="963"/>
      <c r="AT127" s="964"/>
      <c r="AU127" s="220"/>
      <c r="AV127" s="220"/>
      <c r="AW127" s="220"/>
      <c r="AX127" s="1032" t="s">
        <v>455</v>
      </c>
      <c r="AY127" s="1033"/>
      <c r="AZ127" s="1033"/>
      <c r="BA127" s="1033"/>
      <c r="BB127" s="1033"/>
      <c r="BC127" s="1033"/>
      <c r="BD127" s="1033"/>
      <c r="BE127" s="1034"/>
      <c r="BF127" s="1035" t="s">
        <v>456</v>
      </c>
      <c r="BG127" s="1033"/>
      <c r="BH127" s="1033"/>
      <c r="BI127" s="1033"/>
      <c r="BJ127" s="1033"/>
      <c r="BK127" s="1033"/>
      <c r="BL127" s="1034"/>
      <c r="BM127" s="1035" t="s">
        <v>457</v>
      </c>
      <c r="BN127" s="1033"/>
      <c r="BO127" s="1033"/>
      <c r="BP127" s="1033"/>
      <c r="BQ127" s="1033"/>
      <c r="BR127" s="1033"/>
      <c r="BS127" s="1034"/>
      <c r="BT127" s="1035" t="s">
        <v>458</v>
      </c>
      <c r="BU127" s="1033"/>
      <c r="BV127" s="1033"/>
      <c r="BW127" s="1033"/>
      <c r="BX127" s="1033"/>
      <c r="BY127" s="1033"/>
      <c r="BZ127" s="1056"/>
      <c r="CA127" s="220"/>
      <c r="CB127" s="220"/>
      <c r="CC127" s="220"/>
      <c r="CD127" s="243"/>
      <c r="CE127" s="243"/>
      <c r="CF127" s="243"/>
      <c r="CG127" s="220"/>
      <c r="CH127" s="220"/>
      <c r="CI127" s="220"/>
      <c r="CJ127" s="242"/>
      <c r="CK127" s="1023"/>
      <c r="CL127" s="1010"/>
      <c r="CM127" s="1010"/>
      <c r="CN127" s="1010"/>
      <c r="CO127" s="1011"/>
      <c r="CP127" s="922" t="s">
        <v>459</v>
      </c>
      <c r="CQ127" s="923"/>
      <c r="CR127" s="923"/>
      <c r="CS127" s="923"/>
      <c r="CT127" s="923"/>
      <c r="CU127" s="923"/>
      <c r="CV127" s="923"/>
      <c r="CW127" s="923"/>
      <c r="CX127" s="923"/>
      <c r="CY127" s="923"/>
      <c r="CZ127" s="923"/>
      <c r="DA127" s="923"/>
      <c r="DB127" s="923"/>
      <c r="DC127" s="923"/>
      <c r="DD127" s="923"/>
      <c r="DE127" s="923"/>
      <c r="DF127" s="924"/>
      <c r="DG127" s="925" t="s">
        <v>122</v>
      </c>
      <c r="DH127" s="926"/>
      <c r="DI127" s="926"/>
      <c r="DJ127" s="926"/>
      <c r="DK127" s="926"/>
      <c r="DL127" s="926" t="s">
        <v>122</v>
      </c>
      <c r="DM127" s="926"/>
      <c r="DN127" s="926"/>
      <c r="DO127" s="926"/>
      <c r="DP127" s="926"/>
      <c r="DQ127" s="926" t="s">
        <v>122</v>
      </c>
      <c r="DR127" s="926"/>
      <c r="DS127" s="926"/>
      <c r="DT127" s="926"/>
      <c r="DU127" s="926"/>
      <c r="DV127" s="927" t="s">
        <v>122</v>
      </c>
      <c r="DW127" s="927"/>
      <c r="DX127" s="927"/>
      <c r="DY127" s="927"/>
      <c r="DZ127" s="928"/>
    </row>
    <row r="128" spans="1:130" s="218" customFormat="1" ht="26.25" customHeight="1" thickBot="1" x14ac:dyDescent="0.25">
      <c r="A128" s="1042" t="s">
        <v>460</v>
      </c>
      <c r="B128" s="1043"/>
      <c r="C128" s="1043"/>
      <c r="D128" s="1043"/>
      <c r="E128" s="1043"/>
      <c r="F128" s="1043"/>
      <c r="G128" s="1043"/>
      <c r="H128" s="1043"/>
      <c r="I128" s="1043"/>
      <c r="J128" s="1043"/>
      <c r="K128" s="1043"/>
      <c r="L128" s="1043"/>
      <c r="M128" s="1043"/>
      <c r="N128" s="1043"/>
      <c r="O128" s="1043"/>
      <c r="P128" s="1043"/>
      <c r="Q128" s="1043"/>
      <c r="R128" s="1043"/>
      <c r="S128" s="1043"/>
      <c r="T128" s="1043"/>
      <c r="U128" s="1043"/>
      <c r="V128" s="1043"/>
      <c r="W128" s="1044" t="s">
        <v>461</v>
      </c>
      <c r="X128" s="1044"/>
      <c r="Y128" s="1044"/>
      <c r="Z128" s="1045"/>
      <c r="AA128" s="1046">
        <v>3941</v>
      </c>
      <c r="AB128" s="1047"/>
      <c r="AC128" s="1047"/>
      <c r="AD128" s="1047"/>
      <c r="AE128" s="1048"/>
      <c r="AF128" s="1049" t="s">
        <v>122</v>
      </c>
      <c r="AG128" s="1047"/>
      <c r="AH128" s="1047"/>
      <c r="AI128" s="1047"/>
      <c r="AJ128" s="1048"/>
      <c r="AK128" s="1049">
        <v>5401</v>
      </c>
      <c r="AL128" s="1047"/>
      <c r="AM128" s="1047"/>
      <c r="AN128" s="1047"/>
      <c r="AO128" s="1048"/>
      <c r="AP128" s="1050"/>
      <c r="AQ128" s="1051"/>
      <c r="AR128" s="1051"/>
      <c r="AS128" s="1051"/>
      <c r="AT128" s="1052"/>
      <c r="AU128" s="220"/>
      <c r="AV128" s="220"/>
      <c r="AW128" s="220"/>
      <c r="AX128" s="896" t="s">
        <v>462</v>
      </c>
      <c r="AY128" s="897"/>
      <c r="AZ128" s="897"/>
      <c r="BA128" s="897"/>
      <c r="BB128" s="897"/>
      <c r="BC128" s="897"/>
      <c r="BD128" s="897"/>
      <c r="BE128" s="898"/>
      <c r="BF128" s="1053" t="s">
        <v>122</v>
      </c>
      <c r="BG128" s="1054"/>
      <c r="BH128" s="1054"/>
      <c r="BI128" s="1054"/>
      <c r="BJ128" s="1054"/>
      <c r="BK128" s="1054"/>
      <c r="BL128" s="1055"/>
      <c r="BM128" s="1053">
        <v>15</v>
      </c>
      <c r="BN128" s="1054"/>
      <c r="BO128" s="1054"/>
      <c r="BP128" s="1054"/>
      <c r="BQ128" s="1054"/>
      <c r="BR128" s="1054"/>
      <c r="BS128" s="1055"/>
      <c r="BT128" s="1053">
        <v>20</v>
      </c>
      <c r="BU128" s="1054"/>
      <c r="BV128" s="1054"/>
      <c r="BW128" s="1054"/>
      <c r="BX128" s="1054"/>
      <c r="BY128" s="1054"/>
      <c r="BZ128" s="1076"/>
      <c r="CA128" s="243"/>
      <c r="CB128" s="243"/>
      <c r="CC128" s="243"/>
      <c r="CD128" s="243"/>
      <c r="CE128" s="243"/>
      <c r="CF128" s="243"/>
      <c r="CG128" s="220"/>
      <c r="CH128" s="220"/>
      <c r="CI128" s="220"/>
      <c r="CJ128" s="242"/>
      <c r="CK128" s="1024"/>
      <c r="CL128" s="1025"/>
      <c r="CM128" s="1025"/>
      <c r="CN128" s="1025"/>
      <c r="CO128" s="1026"/>
      <c r="CP128" s="1036" t="s">
        <v>463</v>
      </c>
      <c r="CQ128" s="767"/>
      <c r="CR128" s="767"/>
      <c r="CS128" s="767"/>
      <c r="CT128" s="767"/>
      <c r="CU128" s="767"/>
      <c r="CV128" s="767"/>
      <c r="CW128" s="767"/>
      <c r="CX128" s="767"/>
      <c r="CY128" s="767"/>
      <c r="CZ128" s="767"/>
      <c r="DA128" s="767"/>
      <c r="DB128" s="767"/>
      <c r="DC128" s="767"/>
      <c r="DD128" s="767"/>
      <c r="DE128" s="767"/>
      <c r="DF128" s="1037"/>
      <c r="DG128" s="1038" t="s">
        <v>122</v>
      </c>
      <c r="DH128" s="1039"/>
      <c r="DI128" s="1039"/>
      <c r="DJ128" s="1039"/>
      <c r="DK128" s="1039"/>
      <c r="DL128" s="1039" t="s">
        <v>122</v>
      </c>
      <c r="DM128" s="1039"/>
      <c r="DN128" s="1039"/>
      <c r="DO128" s="1039"/>
      <c r="DP128" s="1039"/>
      <c r="DQ128" s="1039" t="s">
        <v>122</v>
      </c>
      <c r="DR128" s="1039"/>
      <c r="DS128" s="1039"/>
      <c r="DT128" s="1039"/>
      <c r="DU128" s="1039"/>
      <c r="DV128" s="1040" t="s">
        <v>122</v>
      </c>
      <c r="DW128" s="1040"/>
      <c r="DX128" s="1040"/>
      <c r="DY128" s="1040"/>
      <c r="DZ128" s="1041"/>
    </row>
    <row r="129" spans="1:131" s="218" customFormat="1" ht="26.25" customHeight="1" x14ac:dyDescent="0.2">
      <c r="A129" s="934" t="s">
        <v>102</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464</v>
      </c>
      <c r="X129" s="1071"/>
      <c r="Y129" s="1071"/>
      <c r="Z129" s="1072"/>
      <c r="AA129" s="958">
        <v>2547334</v>
      </c>
      <c r="AB129" s="959"/>
      <c r="AC129" s="959"/>
      <c r="AD129" s="959"/>
      <c r="AE129" s="960"/>
      <c r="AF129" s="961">
        <v>2555646</v>
      </c>
      <c r="AG129" s="959"/>
      <c r="AH129" s="959"/>
      <c r="AI129" s="959"/>
      <c r="AJ129" s="960"/>
      <c r="AK129" s="961">
        <v>2599497</v>
      </c>
      <c r="AL129" s="959"/>
      <c r="AM129" s="959"/>
      <c r="AN129" s="959"/>
      <c r="AO129" s="960"/>
      <c r="AP129" s="1073"/>
      <c r="AQ129" s="1074"/>
      <c r="AR129" s="1074"/>
      <c r="AS129" s="1074"/>
      <c r="AT129" s="1075"/>
      <c r="AU129" s="221"/>
      <c r="AV129" s="221"/>
      <c r="AW129" s="221"/>
      <c r="AX129" s="1065" t="s">
        <v>465</v>
      </c>
      <c r="AY129" s="923"/>
      <c r="AZ129" s="923"/>
      <c r="BA129" s="923"/>
      <c r="BB129" s="923"/>
      <c r="BC129" s="923"/>
      <c r="BD129" s="923"/>
      <c r="BE129" s="924"/>
      <c r="BF129" s="1066" t="s">
        <v>122</v>
      </c>
      <c r="BG129" s="1067"/>
      <c r="BH129" s="1067"/>
      <c r="BI129" s="1067"/>
      <c r="BJ129" s="1067"/>
      <c r="BK129" s="1067"/>
      <c r="BL129" s="1068"/>
      <c r="BM129" s="1066">
        <v>20</v>
      </c>
      <c r="BN129" s="1067"/>
      <c r="BO129" s="1067"/>
      <c r="BP129" s="1067"/>
      <c r="BQ129" s="1067"/>
      <c r="BR129" s="1067"/>
      <c r="BS129" s="1068"/>
      <c r="BT129" s="1066">
        <v>30</v>
      </c>
      <c r="BU129" s="1067"/>
      <c r="BV129" s="1067"/>
      <c r="BW129" s="1067"/>
      <c r="BX129" s="1067"/>
      <c r="BY129" s="1067"/>
      <c r="BZ129" s="1069"/>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2">
      <c r="A130" s="934" t="s">
        <v>466</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467</v>
      </c>
      <c r="X130" s="1071"/>
      <c r="Y130" s="1071"/>
      <c r="Z130" s="1072"/>
      <c r="AA130" s="958">
        <v>277626</v>
      </c>
      <c r="AB130" s="959"/>
      <c r="AC130" s="959"/>
      <c r="AD130" s="959"/>
      <c r="AE130" s="960"/>
      <c r="AF130" s="961">
        <v>267384</v>
      </c>
      <c r="AG130" s="959"/>
      <c r="AH130" s="959"/>
      <c r="AI130" s="959"/>
      <c r="AJ130" s="960"/>
      <c r="AK130" s="961">
        <v>263277</v>
      </c>
      <c r="AL130" s="959"/>
      <c r="AM130" s="959"/>
      <c r="AN130" s="959"/>
      <c r="AO130" s="960"/>
      <c r="AP130" s="1073"/>
      <c r="AQ130" s="1074"/>
      <c r="AR130" s="1074"/>
      <c r="AS130" s="1074"/>
      <c r="AT130" s="1075"/>
      <c r="AU130" s="221"/>
      <c r="AV130" s="221"/>
      <c r="AW130" s="221"/>
      <c r="AX130" s="1065" t="s">
        <v>468</v>
      </c>
      <c r="AY130" s="923"/>
      <c r="AZ130" s="923"/>
      <c r="BA130" s="923"/>
      <c r="BB130" s="923"/>
      <c r="BC130" s="923"/>
      <c r="BD130" s="923"/>
      <c r="BE130" s="924"/>
      <c r="BF130" s="1101">
        <v>6.8</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5">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469</v>
      </c>
      <c r="X131" s="1108"/>
      <c r="Y131" s="1108"/>
      <c r="Z131" s="1109"/>
      <c r="AA131" s="1004">
        <v>2269708</v>
      </c>
      <c r="AB131" s="986"/>
      <c r="AC131" s="986"/>
      <c r="AD131" s="986"/>
      <c r="AE131" s="987"/>
      <c r="AF131" s="985">
        <v>2288262</v>
      </c>
      <c r="AG131" s="986"/>
      <c r="AH131" s="986"/>
      <c r="AI131" s="986"/>
      <c r="AJ131" s="987"/>
      <c r="AK131" s="985">
        <v>2336220</v>
      </c>
      <c r="AL131" s="986"/>
      <c r="AM131" s="986"/>
      <c r="AN131" s="986"/>
      <c r="AO131" s="987"/>
      <c r="AP131" s="1110"/>
      <c r="AQ131" s="1111"/>
      <c r="AR131" s="1111"/>
      <c r="AS131" s="1111"/>
      <c r="AT131" s="1112"/>
      <c r="AU131" s="221"/>
      <c r="AV131" s="221"/>
      <c r="AW131" s="221"/>
      <c r="AX131" s="1083" t="s">
        <v>470</v>
      </c>
      <c r="AY131" s="767"/>
      <c r="AZ131" s="767"/>
      <c r="BA131" s="767"/>
      <c r="BB131" s="767"/>
      <c r="BC131" s="767"/>
      <c r="BD131" s="767"/>
      <c r="BE131" s="1037"/>
      <c r="BF131" s="1084" t="s">
        <v>122</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2">
      <c r="A132" s="1090" t="s">
        <v>471</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472</v>
      </c>
      <c r="W132" s="1094"/>
      <c r="X132" s="1094"/>
      <c r="Y132" s="1094"/>
      <c r="Z132" s="1095"/>
      <c r="AA132" s="1096">
        <v>5.320067603</v>
      </c>
      <c r="AB132" s="1097"/>
      <c r="AC132" s="1097"/>
      <c r="AD132" s="1097"/>
      <c r="AE132" s="1098"/>
      <c r="AF132" s="1099">
        <v>7.4567510190000004</v>
      </c>
      <c r="AG132" s="1097"/>
      <c r="AH132" s="1097"/>
      <c r="AI132" s="1097"/>
      <c r="AJ132" s="1098"/>
      <c r="AK132" s="1099">
        <v>7.6724366709999998</v>
      </c>
      <c r="AL132" s="1097"/>
      <c r="AM132" s="1097"/>
      <c r="AN132" s="1097"/>
      <c r="AO132" s="1098"/>
      <c r="AP132" s="1001"/>
      <c r="AQ132" s="1002"/>
      <c r="AR132" s="1002"/>
      <c r="AS132" s="1002"/>
      <c r="AT132" s="110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5">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473</v>
      </c>
      <c r="W133" s="1077"/>
      <c r="X133" s="1077"/>
      <c r="Y133" s="1077"/>
      <c r="Z133" s="1078"/>
      <c r="AA133" s="1079">
        <v>6.4</v>
      </c>
      <c r="AB133" s="1080"/>
      <c r="AC133" s="1080"/>
      <c r="AD133" s="1080"/>
      <c r="AE133" s="1081"/>
      <c r="AF133" s="1079">
        <v>6.5</v>
      </c>
      <c r="AG133" s="1080"/>
      <c r="AH133" s="1080"/>
      <c r="AI133" s="1080"/>
      <c r="AJ133" s="1081"/>
      <c r="AK133" s="1079">
        <v>6.8</v>
      </c>
      <c r="AL133" s="1080"/>
      <c r="AM133" s="1080"/>
      <c r="AN133" s="1080"/>
      <c r="AO133" s="1081"/>
      <c r="AP133" s="1028"/>
      <c r="AQ133" s="1029"/>
      <c r="AR133" s="1029"/>
      <c r="AS133" s="1029"/>
      <c r="AT133" s="1082"/>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2">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4" hidden="1" x14ac:dyDescent="0.2">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ZlFtl0f1Rrva8IeWsfIK0I/DArRKWXjELZjcy2tcK2M1jLf2jtlHSdjqkrusZp8gxgRoRadkjL6YRyOzSgCb9Q==" saltValue="txlzKItdQiCS6nEWYnRa3A=="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Q76:U76"/>
    <mergeCell ref="V76:Z76"/>
    <mergeCell ref="AA76:AE76"/>
    <mergeCell ref="AF76:AJ76"/>
    <mergeCell ref="AK76:AO76"/>
    <mergeCell ref="BS75:CG75"/>
    <mergeCell ref="CH75:CL75"/>
    <mergeCell ref="CM75:CQ75"/>
    <mergeCell ref="CR75:CV75"/>
    <mergeCell ref="CW75:DA75"/>
    <mergeCell ref="DB75:DF75"/>
    <mergeCell ref="Q75:U75"/>
    <mergeCell ref="V75:Z75"/>
    <mergeCell ref="AA75:AE75"/>
    <mergeCell ref="AF75:AJ75"/>
    <mergeCell ref="AK75:AO75"/>
    <mergeCell ref="AP75:AT75"/>
    <mergeCell ref="AU75:AY75"/>
    <mergeCell ref="AZ75:BD75"/>
    <mergeCell ref="CH74:CL74"/>
    <mergeCell ref="CM74:CQ74"/>
    <mergeCell ref="DG73:DK73"/>
    <mergeCell ref="DL73:DP73"/>
    <mergeCell ref="DQ73:DU73"/>
    <mergeCell ref="DV73:DZ73"/>
    <mergeCell ref="Q74:U74"/>
    <mergeCell ref="V74:Z74"/>
    <mergeCell ref="AA74:AE74"/>
    <mergeCell ref="AF74:AJ74"/>
    <mergeCell ref="AK74:AO74"/>
    <mergeCell ref="BS73:CG73"/>
    <mergeCell ref="CH73:CL73"/>
    <mergeCell ref="CM73:CQ73"/>
    <mergeCell ref="CR73:CV73"/>
    <mergeCell ref="CW73:DA73"/>
    <mergeCell ref="DB73:DF73"/>
    <mergeCell ref="DV72:DZ72"/>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AP72:AT72"/>
    <mergeCell ref="AU72:AY72"/>
    <mergeCell ref="AZ72:BD72"/>
    <mergeCell ref="BS72:CG72"/>
    <mergeCell ref="CH72:CL72"/>
    <mergeCell ref="CM72:CQ72"/>
    <mergeCell ref="CR74:CV74"/>
    <mergeCell ref="CW74:DA74"/>
    <mergeCell ref="DB74:DF74"/>
    <mergeCell ref="DG74:DK74"/>
    <mergeCell ref="DL74:DP74"/>
    <mergeCell ref="DQ74:DU74"/>
    <mergeCell ref="AP74:AT74"/>
    <mergeCell ref="AU74:AY74"/>
    <mergeCell ref="AZ74:BD74"/>
    <mergeCell ref="BS74:CG74"/>
    <mergeCell ref="DG71:DK71"/>
    <mergeCell ref="DL71:DP71"/>
    <mergeCell ref="DQ71:DU71"/>
    <mergeCell ref="DV71:DZ71"/>
    <mergeCell ref="Q72:U72"/>
    <mergeCell ref="V72:Z72"/>
    <mergeCell ref="AA72:AE72"/>
    <mergeCell ref="AF72:AJ72"/>
    <mergeCell ref="AK72:AO72"/>
    <mergeCell ref="BS71:CG71"/>
    <mergeCell ref="CH71:CL71"/>
    <mergeCell ref="CM71:CQ71"/>
    <mergeCell ref="CR71:CV71"/>
    <mergeCell ref="CW71:DA71"/>
    <mergeCell ref="DB71:DF71"/>
    <mergeCell ref="DL68:DP68"/>
    <mergeCell ref="DQ68:DU68"/>
    <mergeCell ref="DV70:DZ70"/>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DB67:DF67"/>
    <mergeCell ref="DG67:DK67"/>
    <mergeCell ref="DL67:DP67"/>
    <mergeCell ref="DQ67:DU67"/>
    <mergeCell ref="DG69:DK69"/>
    <mergeCell ref="DL69:DP69"/>
    <mergeCell ref="DQ69:DU69"/>
    <mergeCell ref="DV69:DZ69"/>
    <mergeCell ref="Q70:U70"/>
    <mergeCell ref="V70:Z70"/>
    <mergeCell ref="AA70:AE70"/>
    <mergeCell ref="AF70:AJ70"/>
    <mergeCell ref="AK70:AO70"/>
    <mergeCell ref="BS69:CG69"/>
    <mergeCell ref="CH69:CL69"/>
    <mergeCell ref="CM69:CQ69"/>
    <mergeCell ref="CR69:CV69"/>
    <mergeCell ref="CW69:DA69"/>
    <mergeCell ref="DB69:DF69"/>
    <mergeCell ref="DV68:DZ68"/>
    <mergeCell ref="Q69:U69"/>
    <mergeCell ref="V69:Z69"/>
    <mergeCell ref="AA69:AE69"/>
    <mergeCell ref="AF69:AJ69"/>
    <mergeCell ref="AK69:AO69"/>
    <mergeCell ref="AP69:AT69"/>
    <mergeCell ref="AU69:AY69"/>
    <mergeCell ref="AZ69:BD69"/>
    <mergeCell ref="CR68:CV68"/>
    <mergeCell ref="CW68:DA68"/>
    <mergeCell ref="DB68:DF68"/>
    <mergeCell ref="DG68:DK68"/>
    <mergeCell ref="CR66:CV66"/>
    <mergeCell ref="BS67:CG67"/>
    <mergeCell ref="CH67:CL67"/>
    <mergeCell ref="CM67:CQ67"/>
    <mergeCell ref="CR67:CV67"/>
    <mergeCell ref="AP68:AT68"/>
    <mergeCell ref="AU68:AY68"/>
    <mergeCell ref="AZ68:BD68"/>
    <mergeCell ref="BS68:CG68"/>
    <mergeCell ref="CH68:CL68"/>
    <mergeCell ref="CM68:CQ68"/>
    <mergeCell ref="Q68:U68"/>
    <mergeCell ref="V68:Z68"/>
    <mergeCell ref="AA68:AE68"/>
    <mergeCell ref="AF68:AJ68"/>
    <mergeCell ref="AK68:AO68"/>
    <mergeCell ref="CW67:DA67"/>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DV14:DZ14"/>
    <mergeCell ref="B15:P15"/>
    <mergeCell ref="Q15:U15"/>
    <mergeCell ref="V15:Z15"/>
    <mergeCell ref="AA15:AE15"/>
    <mergeCell ref="AF15:AJ15"/>
    <mergeCell ref="AU14:AY14"/>
    <mergeCell ref="BS14:CG14"/>
    <mergeCell ref="CH14:CL14"/>
    <mergeCell ref="CM14:CQ14"/>
    <mergeCell ref="CR14:CV14"/>
    <mergeCell ref="CW14:DA14"/>
    <mergeCell ref="B14:P14"/>
    <mergeCell ref="Q14:U14"/>
    <mergeCell ref="V14:Z14"/>
    <mergeCell ref="AA14:AE14"/>
    <mergeCell ref="AF14:AJ14"/>
    <mergeCell ref="AK14:AO14"/>
    <mergeCell ref="AP14:AT14"/>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B11:DF11"/>
    <mergeCell ref="DQ5:DU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DQ2:DZ2"/>
    <mergeCell ref="A4:AY4"/>
    <mergeCell ref="BQ4:DZ4"/>
    <mergeCell ref="A5:P6"/>
    <mergeCell ref="Q5:U6"/>
    <mergeCell ref="V5:Z6"/>
    <mergeCell ref="AA5:AE6"/>
    <mergeCell ref="AF5:AJ6"/>
    <mergeCell ref="DL7:DP7"/>
    <mergeCell ref="DQ7:DU7"/>
    <mergeCell ref="DV7:DZ7"/>
    <mergeCell ref="B8:P8"/>
    <mergeCell ref="Q8:U8"/>
    <mergeCell ref="V8:Z8"/>
    <mergeCell ref="AA8:AE8"/>
    <mergeCell ref="AF8:AJ8"/>
    <mergeCell ref="AK8:AO8"/>
    <mergeCell ref="AP8:AT8"/>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B68:P68"/>
    <mergeCell ref="B70:P70"/>
    <mergeCell ref="B69:P69"/>
    <mergeCell ref="B71:P71"/>
    <mergeCell ref="B72:P72"/>
    <mergeCell ref="B74:P74"/>
    <mergeCell ref="B73:P73"/>
    <mergeCell ref="B75:P75"/>
    <mergeCell ref="B76:P76"/>
    <mergeCell ref="AK5:AO6"/>
    <mergeCell ref="AP5:AT6"/>
    <mergeCell ref="AU5:AY6"/>
    <mergeCell ref="BQ5:CG6"/>
    <mergeCell ref="CH5:CL6"/>
    <mergeCell ref="CM5:CQ6"/>
    <mergeCell ref="A2:BI2"/>
    <mergeCell ref="DJ2:DO2"/>
    <mergeCell ref="AU7:AY7"/>
    <mergeCell ref="BS7:CG7"/>
    <mergeCell ref="CR5:CV6"/>
    <mergeCell ref="CW5:DA6"/>
    <mergeCell ref="DB5:DF6"/>
    <mergeCell ref="DG5:DK6"/>
    <mergeCell ref="DL5:DP6"/>
    <mergeCell ref="DL10:DP10"/>
    <mergeCell ref="AK12:AO12"/>
    <mergeCell ref="AP12:AT12"/>
    <mergeCell ref="AU12:AY12"/>
    <mergeCell ref="BS12:CG12"/>
    <mergeCell ref="CH12:CL12"/>
    <mergeCell ref="CM12:CQ12"/>
    <mergeCell ref="DG11:DK11"/>
  </mergeCells>
  <phoneticPr fontId="2"/>
  <pageMargins left="0.59055118110236227" right="0" top="0.59055118110236227" bottom="0.59055118110236227" header="0.39370078740157483" footer="0.39370078740157483"/>
  <pageSetup paperSize="8" scale="37"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BW22" zoomScaleNormal="85" zoomScaleSheetLayoutView="100" workbookViewId="0">
      <selection activeCell="H63" sqref="H63"/>
    </sheetView>
  </sheetViews>
  <sheetFormatPr defaultColWidth="0" defaultRowHeight="13.5" customHeight="1" zeroHeight="1" x14ac:dyDescent="0.2"/>
  <cols>
    <col min="1" max="120" width="2.77734375" style="248" customWidth="1"/>
    <col min="121" max="121" width="0" style="247" hidden="1" customWidth="1"/>
    <col min="122" max="16384" width="9" style="247" hidden="1"/>
  </cols>
  <sheetData>
    <row r="1" spans="1:120" ht="13.2"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7"/>
    </row>
    <row r="17" spans="119:120" ht="13.2" x14ac:dyDescent="0.2">
      <c r="DP17" s="247"/>
    </row>
    <row r="18" spans="119:120" ht="13.2" x14ac:dyDescent="0.2"/>
    <row r="19" spans="119:120" ht="13.2" x14ac:dyDescent="0.2"/>
    <row r="20" spans="119:120" ht="13.2" x14ac:dyDescent="0.2">
      <c r="DO20" s="247"/>
      <c r="DP20" s="247"/>
    </row>
    <row r="21" spans="119:120" ht="13.2" x14ac:dyDescent="0.2">
      <c r="DP21" s="247"/>
    </row>
    <row r="22" spans="119:120" ht="13.2" x14ac:dyDescent="0.2"/>
    <row r="23" spans="119:120" ht="13.2" x14ac:dyDescent="0.2">
      <c r="DO23" s="247"/>
      <c r="DP23" s="247"/>
    </row>
    <row r="24" spans="119:120" ht="13.2" x14ac:dyDescent="0.2">
      <c r="DP24" s="247"/>
    </row>
    <row r="25" spans="119:120" ht="13.2" x14ac:dyDescent="0.2">
      <c r="DP25" s="247"/>
    </row>
    <row r="26" spans="119:120" ht="13.2" x14ac:dyDescent="0.2">
      <c r="DO26" s="247"/>
      <c r="DP26" s="247"/>
    </row>
    <row r="27" spans="119:120" ht="13.2" x14ac:dyDescent="0.2"/>
    <row r="28" spans="119:120" ht="13.2" x14ac:dyDescent="0.2">
      <c r="DO28" s="247"/>
      <c r="DP28" s="247"/>
    </row>
    <row r="29" spans="119:120" ht="13.2" x14ac:dyDescent="0.2">
      <c r="DP29" s="247"/>
    </row>
    <row r="30" spans="119:120" ht="13.2" x14ac:dyDescent="0.2"/>
    <row r="31" spans="119:120" ht="13.2" x14ac:dyDescent="0.2">
      <c r="DO31" s="247"/>
      <c r="DP31" s="247"/>
    </row>
    <row r="32" spans="119:120" ht="13.2" x14ac:dyDescent="0.2"/>
    <row r="33" spans="98:120" ht="13.2" x14ac:dyDescent="0.2">
      <c r="DO33" s="247"/>
      <c r="DP33" s="247"/>
    </row>
    <row r="34" spans="98:120" ht="13.2" x14ac:dyDescent="0.2">
      <c r="DM34" s="247"/>
    </row>
    <row r="35" spans="98:120" ht="13.2" x14ac:dyDescent="0.2">
      <c r="CT35" s="247"/>
      <c r="CU35" s="247"/>
      <c r="CV35" s="247"/>
      <c r="CY35" s="247"/>
      <c r="CZ35" s="247"/>
      <c r="DA35" s="247"/>
      <c r="DD35" s="247"/>
      <c r="DE35" s="247"/>
      <c r="DF35" s="247"/>
      <c r="DI35" s="247"/>
      <c r="DJ35" s="247"/>
      <c r="DK35" s="247"/>
      <c r="DM35" s="247"/>
      <c r="DN35" s="247"/>
      <c r="DO35" s="247"/>
      <c r="DP35" s="247"/>
    </row>
    <row r="36" spans="98:120" ht="13.2" x14ac:dyDescent="0.2"/>
    <row r="37" spans="98:120" ht="13.2" x14ac:dyDescent="0.2">
      <c r="CW37" s="247"/>
      <c r="DB37" s="247"/>
      <c r="DG37" s="247"/>
      <c r="DL37" s="247"/>
      <c r="DP37" s="247"/>
    </row>
    <row r="38" spans="98:120" ht="13.2" x14ac:dyDescent="0.2">
      <c r="CT38" s="247"/>
      <c r="CU38" s="247"/>
      <c r="CV38" s="247"/>
      <c r="CW38" s="247"/>
      <c r="CY38" s="247"/>
      <c r="CZ38" s="247"/>
      <c r="DA38" s="247"/>
      <c r="DB38" s="247"/>
      <c r="DD38" s="247"/>
      <c r="DE38" s="247"/>
      <c r="DF38" s="247"/>
      <c r="DG38" s="247"/>
      <c r="DI38" s="247"/>
      <c r="DJ38" s="247"/>
      <c r="DK38" s="247"/>
      <c r="DL38" s="247"/>
      <c r="DN38" s="247"/>
      <c r="DO38" s="247"/>
      <c r="DP38" s="247"/>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7"/>
      <c r="DO49" s="247"/>
      <c r="DP49" s="247"/>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7"/>
      <c r="CS63" s="247"/>
      <c r="CX63" s="247"/>
      <c r="DC63" s="247"/>
      <c r="DH63" s="247"/>
    </row>
    <row r="64" spans="22:120" ht="13.2" x14ac:dyDescent="0.2">
      <c r="V64" s="247"/>
    </row>
    <row r="65" spans="15:120" ht="13.2" x14ac:dyDescent="0.2">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ht="13.2" x14ac:dyDescent="0.2">
      <c r="Q66" s="247"/>
      <c r="S66" s="247"/>
      <c r="U66" s="247"/>
      <c r="DM66" s="247"/>
    </row>
    <row r="67" spans="15:120" ht="13.2" x14ac:dyDescent="0.2">
      <c r="O67" s="247"/>
      <c r="P67" s="247"/>
      <c r="R67" s="247"/>
      <c r="T67" s="247"/>
      <c r="Y67" s="247"/>
      <c r="CT67" s="247"/>
      <c r="CV67" s="247"/>
      <c r="CW67" s="247"/>
      <c r="CY67" s="247"/>
      <c r="DA67" s="247"/>
      <c r="DB67" s="247"/>
      <c r="DD67" s="247"/>
      <c r="DF67" s="247"/>
      <c r="DG67" s="247"/>
      <c r="DI67" s="247"/>
      <c r="DK67" s="247"/>
      <c r="DL67" s="247"/>
      <c r="DN67" s="247"/>
      <c r="DO67" s="247"/>
      <c r="DP67" s="247"/>
    </row>
    <row r="68" spans="15:120" ht="13.2" x14ac:dyDescent="0.2"/>
    <row r="69" spans="15:120" ht="13.2" x14ac:dyDescent="0.2"/>
    <row r="70" spans="15:120" ht="13.2" x14ac:dyDescent="0.2"/>
    <row r="71" spans="15:120" ht="13.2" x14ac:dyDescent="0.2"/>
    <row r="72" spans="15:120" ht="13.2" x14ac:dyDescent="0.2">
      <c r="DP72" s="247"/>
    </row>
    <row r="73" spans="15:120" ht="13.2" x14ac:dyDescent="0.2">
      <c r="DP73" s="247"/>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7"/>
      <c r="CX96" s="247"/>
      <c r="DC96" s="247"/>
      <c r="DH96" s="247"/>
    </row>
    <row r="97" spans="24:120" ht="13.2" x14ac:dyDescent="0.2">
      <c r="CS97" s="247"/>
      <c r="CX97" s="247"/>
      <c r="DC97" s="247"/>
      <c r="DH97" s="247"/>
      <c r="DP97" s="248" t="s">
        <v>474</v>
      </c>
    </row>
    <row r="98" spans="24:120" ht="13.2" hidden="1" x14ac:dyDescent="0.2">
      <c r="CS98" s="247"/>
      <c r="CX98" s="247"/>
      <c r="DC98" s="247"/>
      <c r="DH98" s="247"/>
    </row>
    <row r="99" spans="24:120" ht="13.2" hidden="1" x14ac:dyDescent="0.2">
      <c r="CS99" s="247"/>
      <c r="CX99" s="247"/>
      <c r="DC99" s="247"/>
      <c r="DH99" s="247"/>
    </row>
    <row r="101" spans="24:120" ht="12" hidden="1" customHeight="1" x14ac:dyDescent="0.2">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2">
      <c r="CU102" s="247"/>
      <c r="CZ102" s="247"/>
      <c r="DE102" s="247"/>
      <c r="DJ102" s="247"/>
      <c r="DM102" s="247"/>
    </row>
    <row r="103" spans="24:120" ht="13.2" hidden="1" x14ac:dyDescent="0.2">
      <c r="CT103" s="247"/>
      <c r="CV103" s="247"/>
      <c r="CW103" s="247"/>
      <c r="CY103" s="247"/>
      <c r="DA103" s="247"/>
      <c r="DB103" s="247"/>
      <c r="DD103" s="247"/>
      <c r="DF103" s="247"/>
      <c r="DG103" s="247"/>
      <c r="DI103" s="247"/>
      <c r="DK103" s="247"/>
      <c r="DL103" s="247"/>
      <c r="DM103" s="247"/>
      <c r="DN103" s="247"/>
      <c r="DO103" s="247"/>
      <c r="DP103" s="247"/>
    </row>
    <row r="104" spans="24:120" ht="13.2" hidden="1" x14ac:dyDescent="0.2">
      <c r="CV104" s="247"/>
      <c r="CW104" s="247"/>
      <c r="DA104" s="247"/>
      <c r="DB104" s="247"/>
      <c r="DF104" s="247"/>
      <c r="DG104" s="247"/>
      <c r="DK104" s="247"/>
      <c r="DL104" s="247"/>
      <c r="DN104" s="247"/>
      <c r="DO104" s="247"/>
      <c r="DP104" s="247"/>
    </row>
    <row r="105" spans="24:120" ht="12.75" hidden="1" customHeight="1" x14ac:dyDescent="0.2"/>
  </sheetData>
  <sheetProtection algorithmName="SHA-512" hashValue="ecBNfUcDK+vV0Q+9q8AzbVfyxXbNWquoNBiNcM5mWbtAPuIWE2Lb+gCEZXBArW83ED8Jy+Crihr8j3UA0jkadQ==" saltValue="Yyo5RAllFDsrqWhonOszr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60" zoomScaleNormal="60" zoomScaleSheetLayoutView="55" workbookViewId="0">
      <selection activeCell="H63" sqref="H63"/>
    </sheetView>
  </sheetViews>
  <sheetFormatPr defaultColWidth="0" defaultRowHeight="13.5" customHeight="1" zeroHeight="1" x14ac:dyDescent="0.2"/>
  <cols>
    <col min="1" max="116" width="2.6640625" style="248" customWidth="1"/>
    <col min="117" max="16384" width="9" style="247" hidden="1"/>
  </cols>
  <sheetData>
    <row r="1" spans="2:116" ht="13.2"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ht="13.2" x14ac:dyDescent="0.2"/>
    <row r="3" spans="2:116" ht="13.2" x14ac:dyDescent="0.2"/>
    <row r="4" spans="2:116" ht="13.2" x14ac:dyDescent="0.2">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ht="13.2" x14ac:dyDescent="0.2">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ht="13.2" x14ac:dyDescent="0.2"/>
    <row r="20" spans="9:116" ht="13.2" x14ac:dyDescent="0.2"/>
    <row r="21" spans="9:116" ht="13.2" x14ac:dyDescent="0.2">
      <c r="DL21" s="247"/>
    </row>
    <row r="22" spans="9:116" ht="13.2" x14ac:dyDescent="0.2">
      <c r="DI22" s="247"/>
      <c r="DJ22" s="247"/>
      <c r="DK22" s="247"/>
      <c r="DL22" s="247"/>
    </row>
    <row r="23" spans="9:116" ht="13.2" x14ac:dyDescent="0.2">
      <c r="CY23" s="247"/>
      <c r="CZ23" s="247"/>
      <c r="DA23" s="247"/>
      <c r="DB23" s="247"/>
      <c r="DC23" s="247"/>
      <c r="DD23" s="247"/>
      <c r="DE23" s="247"/>
      <c r="DF23" s="247"/>
      <c r="DG23" s="247"/>
      <c r="DH23" s="247"/>
      <c r="DI23" s="247"/>
      <c r="DJ23" s="247"/>
      <c r="DK23" s="247"/>
      <c r="DL23" s="247"/>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7"/>
      <c r="DA35" s="247"/>
      <c r="DB35" s="247"/>
      <c r="DC35" s="247"/>
      <c r="DD35" s="247"/>
      <c r="DE35" s="247"/>
      <c r="DF35" s="247"/>
      <c r="DG35" s="247"/>
      <c r="DH35" s="247"/>
      <c r="DI35" s="247"/>
      <c r="DJ35" s="247"/>
      <c r="DK35" s="247"/>
      <c r="DL35" s="247"/>
    </row>
    <row r="36" spans="15:116" ht="13.2" x14ac:dyDescent="0.2"/>
    <row r="37" spans="15:116" ht="13.2" x14ac:dyDescent="0.2">
      <c r="DL37" s="247"/>
    </row>
    <row r="38" spans="15:116" ht="13.2" x14ac:dyDescent="0.2">
      <c r="DI38" s="247"/>
      <c r="DJ38" s="247"/>
      <c r="DK38" s="247"/>
      <c r="DL38" s="247"/>
    </row>
    <row r="39" spans="15:116" ht="13.2" x14ac:dyDescent="0.2"/>
    <row r="40" spans="15:116" ht="13.2" x14ac:dyDescent="0.2"/>
    <row r="41" spans="15:116" ht="13.2" x14ac:dyDescent="0.2"/>
    <row r="42" spans="15:116" ht="13.2" x14ac:dyDescent="0.2"/>
    <row r="43" spans="15:116" ht="13.2" x14ac:dyDescent="0.2">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ht="13.2" x14ac:dyDescent="0.2">
      <c r="DL44" s="247"/>
    </row>
    <row r="45" spans="15:116" ht="13.2" x14ac:dyDescent="0.2"/>
    <row r="46" spans="15:116" ht="13.2" x14ac:dyDescent="0.2">
      <c r="DA46" s="247"/>
      <c r="DB46" s="247"/>
      <c r="DC46" s="247"/>
      <c r="DD46" s="247"/>
      <c r="DE46" s="247"/>
      <c r="DF46" s="247"/>
      <c r="DG46" s="247"/>
      <c r="DH46" s="247"/>
      <c r="DI46" s="247"/>
      <c r="DJ46" s="247"/>
      <c r="DK46" s="247"/>
      <c r="DL46" s="247"/>
    </row>
    <row r="47" spans="15:116" ht="13.2" x14ac:dyDescent="0.2"/>
    <row r="48" spans="15:116" ht="13.2" x14ac:dyDescent="0.2"/>
    <row r="49" spans="104:116" ht="13.2" x14ac:dyDescent="0.2"/>
    <row r="50" spans="104:116" ht="13.2" x14ac:dyDescent="0.2">
      <c r="CZ50" s="247"/>
      <c r="DA50" s="247"/>
      <c r="DB50" s="247"/>
      <c r="DC50" s="247"/>
      <c r="DD50" s="247"/>
      <c r="DE50" s="247"/>
      <c r="DF50" s="247"/>
      <c r="DG50" s="247"/>
      <c r="DH50" s="247"/>
      <c r="DI50" s="247"/>
      <c r="DJ50" s="247"/>
      <c r="DK50" s="247"/>
      <c r="DL50" s="247"/>
    </row>
    <row r="51" spans="104:116" ht="13.2" x14ac:dyDescent="0.2"/>
    <row r="52" spans="104:116" ht="13.2" x14ac:dyDescent="0.2"/>
    <row r="53" spans="104:116" ht="13.2" x14ac:dyDescent="0.2">
      <c r="DL53" s="247"/>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7"/>
      <c r="DD67" s="247"/>
      <c r="DE67" s="247"/>
      <c r="DF67" s="247"/>
      <c r="DG67" s="247"/>
      <c r="DH67" s="247"/>
      <c r="DI67" s="247"/>
      <c r="DJ67" s="247"/>
      <c r="DK67" s="247"/>
      <c r="DL67" s="247"/>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9MLU4R6kXsO+En72GoeOoKRzJATOedzC0JO7zG6emvFr1yl6reIEBmwwMJ5fOagtEf6TB+DaWLZXw0UhpCsRcA==" saltValue="ZT43iAxgHw5DoHV48uH3Ow=="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topLeftCell="A51" workbookViewId="0">
      <selection activeCell="H63" sqref="H63"/>
    </sheetView>
  </sheetViews>
  <sheetFormatPr defaultColWidth="0" defaultRowHeight="13.5" customHeight="1" zeroHeight="1" x14ac:dyDescent="0.2"/>
  <cols>
    <col min="1" max="36" width="2.44140625" style="249" customWidth="1"/>
    <col min="37" max="44" width="17" style="249" customWidth="1"/>
    <col min="45" max="45" width="6.109375" style="256" customWidth="1"/>
    <col min="46" max="46" width="3" style="254" customWidth="1"/>
    <col min="47" max="47" width="19.109375" style="249" hidden="1" customWidth="1"/>
    <col min="48" max="52" width="12.6640625" style="249" hidden="1" customWidth="1"/>
    <col min="53" max="16384" width="8.6640625" style="249" hidden="1"/>
  </cols>
  <sheetData>
    <row r="1" spans="1:46" ht="13.2" x14ac:dyDescent="0.2">
      <c r="AS1" s="250"/>
      <c r="AT1" s="250"/>
    </row>
    <row r="2" spans="1:46" ht="13.2" x14ac:dyDescent="0.2">
      <c r="AS2" s="250"/>
      <c r="AT2" s="250"/>
    </row>
    <row r="3" spans="1:46" ht="13.2" x14ac:dyDescent="0.2">
      <c r="AS3" s="250"/>
      <c r="AT3" s="250"/>
    </row>
    <row r="4" spans="1:46" ht="13.2" x14ac:dyDescent="0.2">
      <c r="AS4" s="250"/>
      <c r="AT4" s="250"/>
    </row>
    <row r="5" spans="1:46" ht="16.2" x14ac:dyDescent="0.2">
      <c r="A5" s="251" t="s">
        <v>475</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ht="13.2" x14ac:dyDescent="0.2">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476</v>
      </c>
      <c r="AL6" s="255"/>
      <c r="AM6" s="255"/>
      <c r="AN6" s="255"/>
      <c r="AO6" s="250"/>
      <c r="AP6" s="250"/>
      <c r="AQ6" s="250"/>
      <c r="AR6" s="250"/>
    </row>
    <row r="7" spans="1:46" ht="13.5" customHeight="1" x14ac:dyDescent="0.2">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4" t="s">
        <v>477</v>
      </c>
      <c r="AP7" s="260"/>
      <c r="AQ7" s="261" t="s">
        <v>478</v>
      </c>
      <c r="AR7" s="262"/>
    </row>
    <row r="8" spans="1:46" ht="13.2" x14ac:dyDescent="0.2">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5"/>
      <c r="AP8" s="266" t="s">
        <v>479</v>
      </c>
      <c r="AQ8" s="267" t="s">
        <v>480</v>
      </c>
      <c r="AR8" s="268" t="s">
        <v>481</v>
      </c>
    </row>
    <row r="9" spans="1:46" ht="13.2" x14ac:dyDescent="0.2">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16" t="s">
        <v>482</v>
      </c>
      <c r="AL9" s="1117"/>
      <c r="AM9" s="1117"/>
      <c r="AN9" s="1118"/>
      <c r="AO9" s="269">
        <v>902814</v>
      </c>
      <c r="AP9" s="269">
        <v>142760</v>
      </c>
      <c r="AQ9" s="270">
        <v>156369</v>
      </c>
      <c r="AR9" s="271">
        <v>-8.6999999999999993</v>
      </c>
    </row>
    <row r="10" spans="1:46" ht="13.5" customHeight="1" x14ac:dyDescent="0.2">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16" t="s">
        <v>483</v>
      </c>
      <c r="AL10" s="1117"/>
      <c r="AM10" s="1117"/>
      <c r="AN10" s="1118"/>
      <c r="AO10" s="272">
        <v>123904</v>
      </c>
      <c r="AP10" s="272">
        <v>19593</v>
      </c>
      <c r="AQ10" s="273">
        <v>21449</v>
      </c>
      <c r="AR10" s="274">
        <v>-8.6999999999999993</v>
      </c>
    </row>
    <row r="11" spans="1:46" ht="13.5" customHeight="1" x14ac:dyDescent="0.2">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16" t="s">
        <v>484</v>
      </c>
      <c r="AL11" s="1117"/>
      <c r="AM11" s="1117"/>
      <c r="AN11" s="1118"/>
      <c r="AO11" s="272">
        <v>56488</v>
      </c>
      <c r="AP11" s="272">
        <v>8932</v>
      </c>
      <c r="AQ11" s="273">
        <v>1663</v>
      </c>
      <c r="AR11" s="274">
        <v>437.1</v>
      </c>
    </row>
    <row r="12" spans="1:46" ht="13.5" customHeight="1" x14ac:dyDescent="0.2">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16" t="s">
        <v>485</v>
      </c>
      <c r="AL12" s="1117"/>
      <c r="AM12" s="1117"/>
      <c r="AN12" s="1118"/>
      <c r="AO12" s="272" t="s">
        <v>486</v>
      </c>
      <c r="AP12" s="272" t="s">
        <v>486</v>
      </c>
      <c r="AQ12" s="273">
        <v>34</v>
      </c>
      <c r="AR12" s="274" t="s">
        <v>486</v>
      </c>
    </row>
    <row r="13" spans="1:46" ht="13.5" customHeight="1" x14ac:dyDescent="0.2">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16" t="s">
        <v>487</v>
      </c>
      <c r="AL13" s="1117"/>
      <c r="AM13" s="1117"/>
      <c r="AN13" s="1118"/>
      <c r="AO13" s="272">
        <v>35367</v>
      </c>
      <c r="AP13" s="272">
        <v>5593</v>
      </c>
      <c r="AQ13" s="273">
        <v>5566</v>
      </c>
      <c r="AR13" s="274">
        <v>0.5</v>
      </c>
    </row>
    <row r="14" spans="1:46" ht="13.5" customHeight="1" x14ac:dyDescent="0.2">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16" t="s">
        <v>488</v>
      </c>
      <c r="AL14" s="1117"/>
      <c r="AM14" s="1117"/>
      <c r="AN14" s="1118"/>
      <c r="AO14" s="272">
        <v>12458</v>
      </c>
      <c r="AP14" s="272">
        <v>1970</v>
      </c>
      <c r="AQ14" s="273">
        <v>3589</v>
      </c>
      <c r="AR14" s="274">
        <v>-45.1</v>
      </c>
    </row>
    <row r="15" spans="1:46" ht="13.5" customHeight="1" x14ac:dyDescent="0.2">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19" t="s">
        <v>489</v>
      </c>
      <c r="AL15" s="1120"/>
      <c r="AM15" s="1120"/>
      <c r="AN15" s="1121"/>
      <c r="AO15" s="272">
        <v>-40696</v>
      </c>
      <c r="AP15" s="272">
        <v>-6435</v>
      </c>
      <c r="AQ15" s="273">
        <v>-10547</v>
      </c>
      <c r="AR15" s="274">
        <v>-39</v>
      </c>
    </row>
    <row r="16" spans="1:46" ht="13.2" x14ac:dyDescent="0.2">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19" t="s">
        <v>177</v>
      </c>
      <c r="AL16" s="1120"/>
      <c r="AM16" s="1120"/>
      <c r="AN16" s="1121"/>
      <c r="AO16" s="272">
        <v>1090335</v>
      </c>
      <c r="AP16" s="272">
        <v>172412</v>
      </c>
      <c r="AQ16" s="273">
        <v>178125</v>
      </c>
      <c r="AR16" s="274">
        <v>-3.2</v>
      </c>
    </row>
    <row r="17" spans="1:46" ht="13.2" x14ac:dyDescent="0.2">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ht="13.2" x14ac:dyDescent="0.2">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ht="13.2" x14ac:dyDescent="0.2">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490</v>
      </c>
      <c r="AL19" s="250"/>
      <c r="AM19" s="250"/>
      <c r="AN19" s="250"/>
      <c r="AO19" s="250"/>
      <c r="AP19" s="250"/>
      <c r="AQ19" s="250"/>
      <c r="AR19" s="250"/>
    </row>
    <row r="20" spans="1:46" ht="13.2" x14ac:dyDescent="0.2">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491</v>
      </c>
      <c r="AP20" s="281" t="s">
        <v>492</v>
      </c>
      <c r="AQ20" s="282" t="s">
        <v>493</v>
      </c>
      <c r="AR20" s="283"/>
    </row>
    <row r="21" spans="1:46" s="289" customFormat="1" ht="13.2" x14ac:dyDescent="0.2">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22" t="s">
        <v>494</v>
      </c>
      <c r="AL21" s="1123"/>
      <c r="AM21" s="1123"/>
      <c r="AN21" s="1124"/>
      <c r="AO21" s="285">
        <v>12.49</v>
      </c>
      <c r="AP21" s="286">
        <v>14.51</v>
      </c>
      <c r="AQ21" s="287">
        <v>-2.02</v>
      </c>
      <c r="AR21" s="255"/>
      <c r="AS21" s="288"/>
      <c r="AT21" s="284"/>
    </row>
    <row r="22" spans="1:46" s="289" customFormat="1" ht="13.2" x14ac:dyDescent="0.2">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22" t="s">
        <v>495</v>
      </c>
      <c r="AL22" s="1123"/>
      <c r="AM22" s="1123"/>
      <c r="AN22" s="1124"/>
      <c r="AO22" s="290">
        <v>98.4</v>
      </c>
      <c r="AP22" s="291">
        <v>95.5</v>
      </c>
      <c r="AQ22" s="292">
        <v>2.9</v>
      </c>
      <c r="AR22" s="276"/>
      <c r="AS22" s="288"/>
      <c r="AT22" s="284"/>
    </row>
    <row r="23" spans="1:46" s="289" customFormat="1" ht="13.2" x14ac:dyDescent="0.2">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ht="13.2" x14ac:dyDescent="0.2">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ht="13.2" x14ac:dyDescent="0.2">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ht="13.2" x14ac:dyDescent="0.2">
      <c r="A26" s="1113" t="s">
        <v>496</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55"/>
    </row>
    <row r="27" spans="1:46" ht="13.2" x14ac:dyDescent="0.2">
      <c r="A27" s="297"/>
      <c r="AO27" s="250"/>
      <c r="AP27" s="250"/>
      <c r="AQ27" s="250"/>
      <c r="AR27" s="250"/>
      <c r="AS27" s="250"/>
      <c r="AT27" s="250"/>
    </row>
    <row r="28" spans="1:46" ht="16.2" x14ac:dyDescent="0.2">
      <c r="A28" s="251" t="s">
        <v>497</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ht="13.2" x14ac:dyDescent="0.2">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498</v>
      </c>
      <c r="AL29" s="255"/>
      <c r="AM29" s="255"/>
      <c r="AN29" s="255"/>
      <c r="AO29" s="250"/>
      <c r="AP29" s="250"/>
      <c r="AQ29" s="250"/>
      <c r="AR29" s="250"/>
      <c r="AS29" s="299"/>
    </row>
    <row r="30" spans="1:46" ht="13.5" customHeight="1" x14ac:dyDescent="0.2">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4" t="s">
        <v>477</v>
      </c>
      <c r="AP30" s="260"/>
      <c r="AQ30" s="261" t="s">
        <v>478</v>
      </c>
      <c r="AR30" s="262"/>
    </row>
    <row r="31" spans="1:46" ht="13.2" x14ac:dyDescent="0.2">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5"/>
      <c r="AP31" s="266" t="s">
        <v>479</v>
      </c>
      <c r="AQ31" s="267" t="s">
        <v>480</v>
      </c>
      <c r="AR31" s="268" t="s">
        <v>481</v>
      </c>
    </row>
    <row r="32" spans="1:46" ht="27" customHeight="1" x14ac:dyDescent="0.2">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30" t="s">
        <v>499</v>
      </c>
      <c r="AL32" s="1131"/>
      <c r="AM32" s="1131"/>
      <c r="AN32" s="1132"/>
      <c r="AO32" s="300">
        <v>328041</v>
      </c>
      <c r="AP32" s="300">
        <v>51872</v>
      </c>
      <c r="AQ32" s="301">
        <v>89268</v>
      </c>
      <c r="AR32" s="302">
        <v>-41.9</v>
      </c>
    </row>
    <row r="33" spans="1:46" ht="13.5" customHeight="1" x14ac:dyDescent="0.2">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30" t="s">
        <v>500</v>
      </c>
      <c r="AL33" s="1131"/>
      <c r="AM33" s="1131"/>
      <c r="AN33" s="1132"/>
      <c r="AO33" s="300" t="s">
        <v>486</v>
      </c>
      <c r="AP33" s="300" t="s">
        <v>486</v>
      </c>
      <c r="AQ33" s="301" t="s">
        <v>486</v>
      </c>
      <c r="AR33" s="302" t="s">
        <v>486</v>
      </c>
    </row>
    <row r="34" spans="1:46" ht="27" customHeight="1" x14ac:dyDescent="0.2">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30" t="s">
        <v>501</v>
      </c>
      <c r="AL34" s="1131"/>
      <c r="AM34" s="1131"/>
      <c r="AN34" s="1132"/>
      <c r="AO34" s="300" t="s">
        <v>486</v>
      </c>
      <c r="AP34" s="300" t="s">
        <v>486</v>
      </c>
      <c r="AQ34" s="301" t="s">
        <v>486</v>
      </c>
      <c r="AR34" s="302" t="s">
        <v>486</v>
      </c>
    </row>
    <row r="35" spans="1:46" ht="27" customHeight="1" x14ac:dyDescent="0.2">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30" t="s">
        <v>502</v>
      </c>
      <c r="AL35" s="1131"/>
      <c r="AM35" s="1131"/>
      <c r="AN35" s="1132"/>
      <c r="AO35" s="300">
        <v>52077</v>
      </c>
      <c r="AP35" s="300">
        <v>8235</v>
      </c>
      <c r="AQ35" s="301">
        <v>17003</v>
      </c>
      <c r="AR35" s="302">
        <v>-51.6</v>
      </c>
    </row>
    <row r="36" spans="1:46" ht="27" customHeight="1" x14ac:dyDescent="0.2">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30" t="s">
        <v>503</v>
      </c>
      <c r="AL36" s="1131"/>
      <c r="AM36" s="1131"/>
      <c r="AN36" s="1132"/>
      <c r="AO36" s="300">
        <v>67805</v>
      </c>
      <c r="AP36" s="300">
        <v>10722</v>
      </c>
      <c r="AQ36" s="301">
        <v>5039</v>
      </c>
      <c r="AR36" s="302">
        <v>112.8</v>
      </c>
    </row>
    <row r="37" spans="1:46" ht="13.5" customHeight="1" x14ac:dyDescent="0.2">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30" t="s">
        <v>504</v>
      </c>
      <c r="AL37" s="1131"/>
      <c r="AM37" s="1131"/>
      <c r="AN37" s="1132"/>
      <c r="AO37" s="300" t="s">
        <v>486</v>
      </c>
      <c r="AP37" s="300" t="s">
        <v>486</v>
      </c>
      <c r="AQ37" s="301">
        <v>909</v>
      </c>
      <c r="AR37" s="302" t="s">
        <v>486</v>
      </c>
    </row>
    <row r="38" spans="1:46" ht="27" customHeight="1" x14ac:dyDescent="0.2">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33" t="s">
        <v>505</v>
      </c>
      <c r="AL38" s="1134"/>
      <c r="AM38" s="1134"/>
      <c r="AN38" s="1135"/>
      <c r="AO38" s="303" t="s">
        <v>486</v>
      </c>
      <c r="AP38" s="303" t="s">
        <v>486</v>
      </c>
      <c r="AQ38" s="304">
        <v>25</v>
      </c>
      <c r="AR38" s="292" t="s">
        <v>486</v>
      </c>
      <c r="AS38" s="299"/>
    </row>
    <row r="39" spans="1:46" ht="13.2" x14ac:dyDescent="0.2">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33" t="s">
        <v>506</v>
      </c>
      <c r="AL39" s="1134"/>
      <c r="AM39" s="1134"/>
      <c r="AN39" s="1135"/>
      <c r="AO39" s="300">
        <v>-5401</v>
      </c>
      <c r="AP39" s="300">
        <v>-854</v>
      </c>
      <c r="AQ39" s="301">
        <v>-4913</v>
      </c>
      <c r="AR39" s="302">
        <v>-82.6</v>
      </c>
      <c r="AS39" s="299"/>
    </row>
    <row r="40" spans="1:46" ht="27" customHeight="1" x14ac:dyDescent="0.2">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30" t="s">
        <v>507</v>
      </c>
      <c r="AL40" s="1131"/>
      <c r="AM40" s="1131"/>
      <c r="AN40" s="1132"/>
      <c r="AO40" s="300">
        <v>-263277</v>
      </c>
      <c r="AP40" s="300">
        <v>-41631</v>
      </c>
      <c r="AQ40" s="301">
        <v>-72657</v>
      </c>
      <c r="AR40" s="302">
        <v>-42.7</v>
      </c>
      <c r="AS40" s="299"/>
    </row>
    <row r="41" spans="1:46" ht="13.2" x14ac:dyDescent="0.2">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36" t="s">
        <v>287</v>
      </c>
      <c r="AL41" s="1137"/>
      <c r="AM41" s="1137"/>
      <c r="AN41" s="1138"/>
      <c r="AO41" s="300">
        <v>179245</v>
      </c>
      <c r="AP41" s="300">
        <v>28344</v>
      </c>
      <c r="AQ41" s="301">
        <v>34674</v>
      </c>
      <c r="AR41" s="302">
        <v>-18.3</v>
      </c>
      <c r="AS41" s="299"/>
    </row>
    <row r="42" spans="1:46" ht="13.2" x14ac:dyDescent="0.2">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ht="13.2" x14ac:dyDescent="0.2">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ht="13.2" x14ac:dyDescent="0.2">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ht="13.2" x14ac:dyDescent="0.2">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ht="13.2" x14ac:dyDescent="0.2">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2">
      <c r="A47" s="309" t="s">
        <v>508</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ht="13.2" x14ac:dyDescent="0.2">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509</v>
      </c>
      <c r="AL48" s="310"/>
      <c r="AM48" s="310"/>
      <c r="AN48" s="310"/>
      <c r="AO48" s="310"/>
      <c r="AP48" s="310"/>
      <c r="AQ48" s="311"/>
      <c r="AR48" s="310"/>
    </row>
    <row r="49" spans="1:44" ht="13.5" customHeight="1" x14ac:dyDescent="0.2">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25" t="s">
        <v>477</v>
      </c>
      <c r="AN49" s="1127" t="s">
        <v>510</v>
      </c>
      <c r="AO49" s="1128"/>
      <c r="AP49" s="1128"/>
      <c r="AQ49" s="1128"/>
      <c r="AR49" s="1129"/>
    </row>
    <row r="50" spans="1:44" ht="13.2" x14ac:dyDescent="0.2">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26"/>
      <c r="AN50" s="316" t="s">
        <v>511</v>
      </c>
      <c r="AO50" s="317" t="s">
        <v>512</v>
      </c>
      <c r="AP50" s="318" t="s">
        <v>513</v>
      </c>
      <c r="AQ50" s="319" t="s">
        <v>514</v>
      </c>
      <c r="AR50" s="320" t="s">
        <v>515</v>
      </c>
    </row>
    <row r="51" spans="1:44" ht="13.2" x14ac:dyDescent="0.2">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516</v>
      </c>
      <c r="AL51" s="313"/>
      <c r="AM51" s="321">
        <v>857754</v>
      </c>
      <c r="AN51" s="322">
        <v>123436</v>
      </c>
      <c r="AO51" s="323">
        <v>31.5</v>
      </c>
      <c r="AP51" s="324">
        <v>125391</v>
      </c>
      <c r="AQ51" s="325">
        <v>-13.6</v>
      </c>
      <c r="AR51" s="326">
        <v>45.1</v>
      </c>
    </row>
    <row r="52" spans="1:44" ht="13.2" x14ac:dyDescent="0.2">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517</v>
      </c>
      <c r="AM52" s="329">
        <v>500301</v>
      </c>
      <c r="AN52" s="330">
        <v>71996</v>
      </c>
      <c r="AO52" s="331">
        <v>24.1</v>
      </c>
      <c r="AP52" s="332">
        <v>68516</v>
      </c>
      <c r="AQ52" s="333">
        <v>-18.2</v>
      </c>
      <c r="AR52" s="334">
        <v>42.3</v>
      </c>
    </row>
    <row r="53" spans="1:44" ht="13.2" x14ac:dyDescent="0.2">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518</v>
      </c>
      <c r="AL53" s="313"/>
      <c r="AM53" s="321">
        <v>426863</v>
      </c>
      <c r="AN53" s="322">
        <v>63173</v>
      </c>
      <c r="AO53" s="323">
        <v>-48.8</v>
      </c>
      <c r="AP53" s="324">
        <v>138402</v>
      </c>
      <c r="AQ53" s="325">
        <v>10.4</v>
      </c>
      <c r="AR53" s="326">
        <v>-59.2</v>
      </c>
    </row>
    <row r="54" spans="1:44" ht="13.2" x14ac:dyDescent="0.2">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517</v>
      </c>
      <c r="AM54" s="329">
        <v>212357</v>
      </c>
      <c r="AN54" s="330">
        <v>31428</v>
      </c>
      <c r="AO54" s="331">
        <v>-56.3</v>
      </c>
      <c r="AP54" s="332">
        <v>70652</v>
      </c>
      <c r="AQ54" s="333">
        <v>3.1</v>
      </c>
      <c r="AR54" s="334">
        <v>-59.4</v>
      </c>
    </row>
    <row r="55" spans="1:44" ht="13.2" x14ac:dyDescent="0.2">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519</v>
      </c>
      <c r="AL55" s="313"/>
      <c r="AM55" s="321">
        <v>742449</v>
      </c>
      <c r="AN55" s="322">
        <v>112068</v>
      </c>
      <c r="AO55" s="323">
        <v>77.400000000000006</v>
      </c>
      <c r="AP55" s="324">
        <v>146367</v>
      </c>
      <c r="AQ55" s="325">
        <v>5.8</v>
      </c>
      <c r="AR55" s="326">
        <v>71.599999999999994</v>
      </c>
    </row>
    <row r="56" spans="1:44" ht="13.2" x14ac:dyDescent="0.2">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517</v>
      </c>
      <c r="AM56" s="329">
        <v>351824</v>
      </c>
      <c r="AN56" s="330">
        <v>53106</v>
      </c>
      <c r="AO56" s="331">
        <v>69</v>
      </c>
      <c r="AP56" s="332">
        <v>79441</v>
      </c>
      <c r="AQ56" s="333">
        <v>12.4</v>
      </c>
      <c r="AR56" s="334">
        <v>56.6</v>
      </c>
    </row>
    <row r="57" spans="1:44" ht="13.2" x14ac:dyDescent="0.2">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520</v>
      </c>
      <c r="AL57" s="313"/>
      <c r="AM57" s="321">
        <v>343629</v>
      </c>
      <c r="AN57" s="322">
        <v>53259</v>
      </c>
      <c r="AO57" s="323">
        <v>-52.5</v>
      </c>
      <c r="AP57" s="324">
        <v>165181</v>
      </c>
      <c r="AQ57" s="325">
        <v>12.9</v>
      </c>
      <c r="AR57" s="326">
        <v>-65.400000000000006</v>
      </c>
    </row>
    <row r="58" spans="1:44" ht="13.2" x14ac:dyDescent="0.2">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517</v>
      </c>
      <c r="AM58" s="329">
        <v>293417</v>
      </c>
      <c r="AN58" s="330">
        <v>45477</v>
      </c>
      <c r="AO58" s="331">
        <v>-14.4</v>
      </c>
      <c r="AP58" s="332">
        <v>82246</v>
      </c>
      <c r="AQ58" s="333">
        <v>3.5</v>
      </c>
      <c r="AR58" s="334">
        <v>-17.899999999999999</v>
      </c>
    </row>
    <row r="59" spans="1:44" ht="13.2" x14ac:dyDescent="0.2">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521</v>
      </c>
      <c r="AL59" s="313"/>
      <c r="AM59" s="321">
        <v>404488</v>
      </c>
      <c r="AN59" s="322">
        <v>63961</v>
      </c>
      <c r="AO59" s="323">
        <v>20.100000000000001</v>
      </c>
      <c r="AP59" s="324">
        <v>166234</v>
      </c>
      <c r="AQ59" s="325">
        <v>0.6</v>
      </c>
      <c r="AR59" s="326">
        <v>19.5</v>
      </c>
    </row>
    <row r="60" spans="1:44" ht="13.2" x14ac:dyDescent="0.2">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517</v>
      </c>
      <c r="AM60" s="329">
        <v>344900</v>
      </c>
      <c r="AN60" s="330">
        <v>54538</v>
      </c>
      <c r="AO60" s="331">
        <v>19.899999999999999</v>
      </c>
      <c r="AP60" s="332">
        <v>89789</v>
      </c>
      <c r="AQ60" s="333">
        <v>9.1999999999999993</v>
      </c>
      <c r="AR60" s="334">
        <v>10.7</v>
      </c>
    </row>
    <row r="61" spans="1:44" ht="13.2" x14ac:dyDescent="0.2">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522</v>
      </c>
      <c r="AL61" s="335"/>
      <c r="AM61" s="336">
        <v>555037</v>
      </c>
      <c r="AN61" s="337">
        <v>83179</v>
      </c>
      <c r="AO61" s="338">
        <v>5.5</v>
      </c>
      <c r="AP61" s="339">
        <v>148315</v>
      </c>
      <c r="AQ61" s="340">
        <v>3.2</v>
      </c>
      <c r="AR61" s="326">
        <v>2.2999999999999998</v>
      </c>
    </row>
    <row r="62" spans="1:44" ht="13.2" x14ac:dyDescent="0.2">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517</v>
      </c>
      <c r="AM62" s="329">
        <v>340560</v>
      </c>
      <c r="AN62" s="330">
        <v>51309</v>
      </c>
      <c r="AO62" s="331">
        <v>8.5</v>
      </c>
      <c r="AP62" s="332">
        <v>78129</v>
      </c>
      <c r="AQ62" s="333">
        <v>2</v>
      </c>
      <c r="AR62" s="334">
        <v>6.5</v>
      </c>
    </row>
    <row r="63" spans="1:44" ht="13.2" x14ac:dyDescent="0.2">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ht="13.2" x14ac:dyDescent="0.2">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ht="13.2" x14ac:dyDescent="0.2">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ht="13.2" x14ac:dyDescent="0.2">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2">
      <c r="AK67" s="250"/>
      <c r="AL67" s="250"/>
      <c r="AM67" s="250"/>
      <c r="AN67" s="250"/>
      <c r="AO67" s="250"/>
      <c r="AP67" s="250"/>
      <c r="AQ67" s="250"/>
      <c r="AR67" s="250"/>
      <c r="AS67" s="250"/>
      <c r="AT67" s="250"/>
    </row>
    <row r="68" spans="1:46" ht="13.5" hidden="1" customHeight="1" x14ac:dyDescent="0.2">
      <c r="AK68" s="250"/>
      <c r="AL68" s="250"/>
      <c r="AM68" s="250"/>
      <c r="AN68" s="250"/>
      <c r="AO68" s="250"/>
      <c r="AP68" s="250"/>
      <c r="AQ68" s="250"/>
      <c r="AR68" s="250"/>
    </row>
    <row r="69" spans="1:46" ht="13.5" hidden="1" customHeight="1" x14ac:dyDescent="0.2">
      <c r="AK69" s="250"/>
      <c r="AL69" s="250"/>
      <c r="AM69" s="250"/>
      <c r="AN69" s="250"/>
      <c r="AO69" s="250"/>
      <c r="AP69" s="250"/>
      <c r="AQ69" s="250"/>
      <c r="AR69" s="250"/>
    </row>
    <row r="70" spans="1:46" ht="13.2" hidden="1" x14ac:dyDescent="0.2">
      <c r="AK70" s="250"/>
      <c r="AL70" s="250"/>
      <c r="AM70" s="250"/>
      <c r="AN70" s="250"/>
      <c r="AO70" s="250"/>
      <c r="AP70" s="250"/>
      <c r="AQ70" s="250"/>
      <c r="AR70" s="250"/>
    </row>
    <row r="71" spans="1:46" ht="13.2" hidden="1" x14ac:dyDescent="0.2">
      <c r="AK71" s="250"/>
      <c r="AL71" s="250"/>
      <c r="AM71" s="250"/>
      <c r="AN71" s="250"/>
      <c r="AO71" s="250"/>
      <c r="AP71" s="250"/>
      <c r="AQ71" s="250"/>
      <c r="AR71" s="250"/>
    </row>
    <row r="72" spans="1:46" ht="13.2" hidden="1" x14ac:dyDescent="0.2">
      <c r="AK72" s="250"/>
      <c r="AL72" s="250"/>
      <c r="AM72" s="250"/>
      <c r="AN72" s="250"/>
      <c r="AO72" s="250"/>
      <c r="AP72" s="250"/>
      <c r="AQ72" s="250"/>
      <c r="AR72" s="250"/>
    </row>
    <row r="73" spans="1:46" ht="13.2" hidden="1" x14ac:dyDescent="0.2">
      <c r="AK73" s="250"/>
      <c r="AL73" s="250"/>
      <c r="AM73" s="250"/>
      <c r="AN73" s="250"/>
      <c r="AO73" s="250"/>
      <c r="AP73" s="250"/>
      <c r="AQ73" s="250"/>
      <c r="AR73" s="250"/>
    </row>
  </sheetData>
  <sheetProtection algorithmName="SHA-512" hashValue="SG4XlS1gtzGQcOVLglF3TlLDsVVLb0XzkDUJm6TbIu+YJn8E4sHlVzlBAMqzPZGz9wXLEKVt814jVLnPEHLY8Q==" saltValue="FAAflSBOzzdEiigeTww3N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A84" zoomScaleNormal="100" zoomScaleSheetLayoutView="55" workbookViewId="0">
      <selection activeCell="H63" sqref="H63"/>
    </sheetView>
  </sheetViews>
  <sheetFormatPr defaultColWidth="0" defaultRowHeight="13.5" customHeight="1" zeroHeight="1" x14ac:dyDescent="0.2"/>
  <cols>
    <col min="1" max="125" width="2.44140625" style="248" customWidth="1"/>
    <col min="126" max="16384" width="9" style="247" hidden="1"/>
  </cols>
  <sheetData>
    <row r="1" spans="2:125" ht="13.5" customHeight="1"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ht="13.2" x14ac:dyDescent="0.2">
      <c r="B2" s="247"/>
      <c r="DG2" s="247"/>
    </row>
    <row r="3" spans="2:125" ht="13.2" x14ac:dyDescent="0.2">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ht="13.2" x14ac:dyDescent="0.2"/>
    <row r="5" spans="2:125" ht="13.2" x14ac:dyDescent="0.2"/>
    <row r="6" spans="2:125" ht="13.2" x14ac:dyDescent="0.2"/>
    <row r="7" spans="2:125" ht="13.2" x14ac:dyDescent="0.2"/>
    <row r="8" spans="2:125" ht="13.2" x14ac:dyDescent="0.2"/>
    <row r="9" spans="2:125" ht="13.2" x14ac:dyDescent="0.2">
      <c r="DU9" s="247"/>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7"/>
    </row>
    <row r="18" spans="125:125" ht="13.2" x14ac:dyDescent="0.2"/>
    <row r="19" spans="125:125" ht="13.2" x14ac:dyDescent="0.2"/>
    <row r="20" spans="125:125" ht="13.2" x14ac:dyDescent="0.2">
      <c r="DU20" s="247"/>
    </row>
    <row r="21" spans="125:125" ht="13.2" x14ac:dyDescent="0.2">
      <c r="DU21" s="247"/>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7"/>
    </row>
    <row r="29" spans="125:125" ht="13.2" x14ac:dyDescent="0.2"/>
    <row r="30" spans="125:125" ht="13.2" x14ac:dyDescent="0.2"/>
    <row r="31" spans="125:125" ht="13.2" x14ac:dyDescent="0.2"/>
    <row r="32" spans="125:125" ht="13.2" x14ac:dyDescent="0.2"/>
    <row r="33" spans="2:125" ht="13.2" x14ac:dyDescent="0.2">
      <c r="B33" s="247"/>
      <c r="G33" s="247"/>
      <c r="I33" s="247"/>
    </row>
    <row r="34" spans="2:125" ht="13.2" x14ac:dyDescent="0.2">
      <c r="C34" s="247"/>
      <c r="P34" s="247"/>
      <c r="DE34" s="247"/>
      <c r="DH34" s="247"/>
    </row>
    <row r="35" spans="2:125" ht="13.2" x14ac:dyDescent="0.2">
      <c r="D35" s="247"/>
      <c r="E35" s="247"/>
      <c r="DG35" s="247"/>
      <c r="DJ35" s="247"/>
      <c r="DP35" s="247"/>
      <c r="DQ35" s="247"/>
      <c r="DR35" s="247"/>
      <c r="DS35" s="247"/>
      <c r="DT35" s="247"/>
      <c r="DU35" s="247"/>
    </row>
    <row r="36" spans="2:125" ht="13.2" x14ac:dyDescent="0.2">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ht="13.2" x14ac:dyDescent="0.2">
      <c r="DU37" s="247"/>
    </row>
    <row r="38" spans="2:125" ht="13.2" x14ac:dyDescent="0.2">
      <c r="DT38" s="247"/>
      <c r="DU38" s="247"/>
    </row>
    <row r="39" spans="2:125" ht="13.2" x14ac:dyDescent="0.2"/>
    <row r="40" spans="2:125" ht="13.2" x14ac:dyDescent="0.2">
      <c r="DH40" s="247"/>
    </row>
    <row r="41" spans="2:125" ht="13.2" x14ac:dyDescent="0.2">
      <c r="DE41" s="247"/>
    </row>
    <row r="42" spans="2:125" ht="13.2" x14ac:dyDescent="0.2">
      <c r="DG42" s="247"/>
      <c r="DJ42" s="247"/>
    </row>
    <row r="43" spans="2:125" ht="13.2" x14ac:dyDescent="0.2">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ht="13.2" x14ac:dyDescent="0.2">
      <c r="DU44" s="247"/>
    </row>
    <row r="45" spans="2:125" ht="13.2" x14ac:dyDescent="0.2"/>
    <row r="46" spans="2:125" ht="13.2" x14ac:dyDescent="0.2"/>
    <row r="47" spans="2:125" ht="13.2" x14ac:dyDescent="0.2"/>
    <row r="48" spans="2:125" ht="13.2" x14ac:dyDescent="0.2">
      <c r="DT48" s="247"/>
      <c r="DU48" s="247"/>
    </row>
    <row r="49" spans="120:125" ht="13.2" x14ac:dyDescent="0.2">
      <c r="DU49" s="247"/>
    </row>
    <row r="50" spans="120:125" ht="13.2" x14ac:dyDescent="0.2">
      <c r="DU50" s="247"/>
    </row>
    <row r="51" spans="120:125" ht="13.2" x14ac:dyDescent="0.2">
      <c r="DP51" s="247"/>
      <c r="DQ51" s="247"/>
      <c r="DR51" s="247"/>
      <c r="DS51" s="247"/>
      <c r="DT51" s="247"/>
      <c r="DU51" s="247"/>
    </row>
    <row r="52" spans="120:125" ht="13.2" x14ac:dyDescent="0.2"/>
    <row r="53" spans="120:125" ht="13.2" x14ac:dyDescent="0.2"/>
    <row r="54" spans="120:125" ht="13.2" x14ac:dyDescent="0.2">
      <c r="DU54" s="247"/>
    </row>
    <row r="55" spans="120:125" ht="13.2" x14ac:dyDescent="0.2"/>
    <row r="56" spans="120:125" ht="13.2" x14ac:dyDescent="0.2"/>
    <row r="57" spans="120:125" ht="13.2" x14ac:dyDescent="0.2"/>
    <row r="58" spans="120:125" ht="13.2" x14ac:dyDescent="0.2">
      <c r="DU58" s="247"/>
    </row>
    <row r="59" spans="120:125" ht="13.2" x14ac:dyDescent="0.2"/>
    <row r="60" spans="120:125" ht="13.2" x14ac:dyDescent="0.2"/>
    <row r="61" spans="120:125" ht="13.2" x14ac:dyDescent="0.2"/>
    <row r="62" spans="120:125" ht="13.2" x14ac:dyDescent="0.2"/>
    <row r="63" spans="120:125" ht="13.2" x14ac:dyDescent="0.2">
      <c r="DU63" s="247"/>
    </row>
    <row r="64" spans="120:125" ht="13.2" x14ac:dyDescent="0.2">
      <c r="DT64" s="247"/>
      <c r="DU64" s="247"/>
    </row>
    <row r="65" spans="123:125" ht="13.2" x14ac:dyDescent="0.2"/>
    <row r="66" spans="123:125" ht="13.2" x14ac:dyDescent="0.2"/>
    <row r="67" spans="123:125" ht="13.2" x14ac:dyDescent="0.2"/>
    <row r="68" spans="123:125" ht="13.2" x14ac:dyDescent="0.2"/>
    <row r="69" spans="123:125" ht="13.2" x14ac:dyDescent="0.2">
      <c r="DS69" s="247"/>
      <c r="DT69" s="247"/>
      <c r="DU69" s="247"/>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7"/>
    </row>
    <row r="83" spans="116:125" ht="13.2" x14ac:dyDescent="0.2">
      <c r="DM83" s="247"/>
      <c r="DN83" s="247"/>
      <c r="DO83" s="247"/>
      <c r="DP83" s="247"/>
      <c r="DQ83" s="247"/>
      <c r="DR83" s="247"/>
      <c r="DS83" s="247"/>
      <c r="DT83" s="247"/>
      <c r="DU83" s="247"/>
    </row>
    <row r="84" spans="116:125" ht="13.2" x14ac:dyDescent="0.2"/>
    <row r="85" spans="116:125" ht="13.2" x14ac:dyDescent="0.2"/>
    <row r="86" spans="116:125" ht="13.2" x14ac:dyDescent="0.2"/>
    <row r="87" spans="116:125" ht="13.2" x14ac:dyDescent="0.2"/>
    <row r="88" spans="116:125" ht="13.2" x14ac:dyDescent="0.2">
      <c r="DU88" s="247"/>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7"/>
      <c r="DT94" s="247"/>
      <c r="DU94" s="247"/>
    </row>
    <row r="95" spans="116:125" ht="13.5" customHeight="1" x14ac:dyDescent="0.2">
      <c r="DU95" s="247"/>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7"/>
    </row>
    <row r="102" spans="124:125" ht="13.5" customHeight="1" x14ac:dyDescent="0.2"/>
    <row r="103" spans="124:125" ht="13.5" customHeight="1" x14ac:dyDescent="0.2"/>
    <row r="104" spans="124:125" ht="13.5" customHeight="1" x14ac:dyDescent="0.2">
      <c r="DT104" s="247"/>
      <c r="DU104" s="247"/>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7" t="s">
        <v>474</v>
      </c>
    </row>
    <row r="121" spans="125:125" ht="13.5" hidden="1" customHeight="1" x14ac:dyDescent="0.2">
      <c r="DU121" s="247"/>
    </row>
  </sheetData>
  <sheetProtection algorithmName="SHA-512" hashValue="JPe6+gFBRZnHsMGXfidSzfc0HOJWxpPKfVjo4UopelDgB0ipkh8hbDj+abUGyMc4JvMi5leX9pdM0QaxcHyI0Q==" saltValue="MarDD2QlsdoFpmNHyhzxO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A87" zoomScale="75" zoomScaleNormal="75" zoomScaleSheetLayoutView="55" workbookViewId="0">
      <selection activeCell="H63" sqref="H63"/>
    </sheetView>
  </sheetViews>
  <sheetFormatPr defaultColWidth="0" defaultRowHeight="13.5" customHeight="1" zeroHeight="1" x14ac:dyDescent="0.2"/>
  <cols>
    <col min="1" max="125" width="2.44140625" style="248" customWidth="1"/>
    <col min="126" max="142" width="0" style="247" hidden="1" customWidth="1"/>
    <col min="143" max="16384" width="9" style="247" hidden="1"/>
  </cols>
  <sheetData>
    <row r="1" spans="1:125" ht="13.5" customHeight="1"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ht="13.2" x14ac:dyDescent="0.2">
      <c r="B2" s="247"/>
      <c r="T2" s="247"/>
    </row>
    <row r="3" spans="1:125" ht="13.2" x14ac:dyDescent="0.2">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7"/>
      <c r="G33" s="247"/>
      <c r="I33" s="247"/>
    </row>
    <row r="34" spans="2:125" ht="13.2" x14ac:dyDescent="0.2">
      <c r="C34" s="247"/>
      <c r="P34" s="247"/>
      <c r="R34" s="247"/>
      <c r="U34" s="247"/>
    </row>
    <row r="35" spans="2:125" ht="13.2" x14ac:dyDescent="0.2">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ht="13.2" x14ac:dyDescent="0.2">
      <c r="F36" s="247"/>
      <c r="H36" s="247"/>
      <c r="J36" s="247"/>
      <c r="K36" s="247"/>
      <c r="L36" s="247"/>
      <c r="M36" s="247"/>
      <c r="N36" s="247"/>
      <c r="O36" s="247"/>
      <c r="Q36" s="247"/>
      <c r="S36" s="247"/>
      <c r="V36" s="247"/>
    </row>
    <row r="37" spans="2:125" ht="13.2" x14ac:dyDescent="0.2"/>
    <row r="38" spans="2:125" ht="13.2" x14ac:dyDescent="0.2"/>
    <row r="39" spans="2:125" ht="13.2" x14ac:dyDescent="0.2"/>
    <row r="40" spans="2:125" ht="13.2" x14ac:dyDescent="0.2">
      <c r="U40" s="247"/>
    </row>
    <row r="41" spans="2:125" ht="13.2" x14ac:dyDescent="0.2">
      <c r="R41" s="247"/>
    </row>
    <row r="42" spans="2:125" ht="13.2" x14ac:dyDescent="0.2">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ht="13.2" x14ac:dyDescent="0.2">
      <c r="Q43" s="247"/>
      <c r="S43" s="247"/>
      <c r="V43" s="247"/>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8" t="s">
        <v>474</v>
      </c>
    </row>
  </sheetData>
  <sheetProtection algorithmName="SHA-512" hashValue="Rl0VSCGSnpjZrHg/LDStjp/ND+qHb7hKZaKgF6OONG0GKnK1YRZ8V5oCrrzdK9DKwVHGCXobXvldyPytK08ylg==" saltValue="DBs6lc+N7salc/vRg7Z1V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A23" zoomScale="75" zoomScaleNormal="75" zoomScaleSheetLayoutView="100" workbookViewId="0">
      <selection activeCell="H63" sqref="H63"/>
    </sheetView>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524</v>
      </c>
      <c r="G46" s="8" t="s">
        <v>525</v>
      </c>
      <c r="H46" s="8" t="s">
        <v>526</v>
      </c>
      <c r="I46" s="8" t="s">
        <v>527</v>
      </c>
      <c r="J46" s="9" t="s">
        <v>528</v>
      </c>
    </row>
    <row r="47" spans="2:10" ht="57.75" customHeight="1" x14ac:dyDescent="0.2">
      <c r="B47" s="10"/>
      <c r="C47" s="1139" t="s">
        <v>3</v>
      </c>
      <c r="D47" s="1139"/>
      <c r="E47" s="1140"/>
      <c r="F47" s="11">
        <v>61.88</v>
      </c>
      <c r="G47" s="12">
        <v>63.27</v>
      </c>
      <c r="H47" s="12">
        <v>76.5</v>
      </c>
      <c r="I47" s="12">
        <v>79.459999999999994</v>
      </c>
      <c r="J47" s="13">
        <v>87.05</v>
      </c>
    </row>
    <row r="48" spans="2:10" ht="57.75" customHeight="1" x14ac:dyDescent="0.2">
      <c r="B48" s="14"/>
      <c r="C48" s="1141" t="s">
        <v>4</v>
      </c>
      <c r="D48" s="1141"/>
      <c r="E48" s="1142"/>
      <c r="F48" s="15">
        <v>8.43</v>
      </c>
      <c r="G48" s="16">
        <v>12.92</v>
      </c>
      <c r="H48" s="16">
        <v>6.89</v>
      </c>
      <c r="I48" s="16">
        <v>11.25</v>
      </c>
      <c r="J48" s="17">
        <v>10.65</v>
      </c>
    </row>
    <row r="49" spans="2:10" ht="57.75" customHeight="1" thickBot="1" x14ac:dyDescent="0.25">
      <c r="B49" s="18"/>
      <c r="C49" s="1143" t="s">
        <v>5</v>
      </c>
      <c r="D49" s="1143"/>
      <c r="E49" s="1144"/>
      <c r="F49" s="19">
        <v>15.8</v>
      </c>
      <c r="G49" s="20">
        <v>11.39</v>
      </c>
      <c r="H49" s="20">
        <v>5.55</v>
      </c>
      <c r="I49" s="20">
        <v>7.58</v>
      </c>
      <c r="J49" s="21">
        <v>8.52</v>
      </c>
    </row>
    <row r="50" spans="2:10" ht="13.2" x14ac:dyDescent="0.2"/>
  </sheetData>
  <sheetProtection algorithmName="SHA-512" hashValue="MbrOEnARC+E9qR8PAqRkmIMcKPNjZk5QCRg5zgsFKTVC4rDPHZLLR7Okqm/gciKz8STDJn2/07yaw2VTyC+esQ==" saltValue="qI8nZ7Taa9EZBSWXKRwaY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深見 佳史</cp:lastModifiedBy>
  <cp:lastPrinted>2026-03-05T06:58:25Z</cp:lastPrinted>
  <dcterms:created xsi:type="dcterms:W3CDTF">2026-02-23T08:08:57Z</dcterms:created>
  <dcterms:modified xsi:type="dcterms:W3CDTF">2026-03-24T23:23:48Z</dcterms:modified>
  <cp:category/>
</cp:coreProperties>
</file>