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s\data\上下水道課\中村\水道事業（企業会計）\経営比較分析表\R6経営比較分析表\"/>
    </mc:Choice>
  </mc:AlternateContent>
  <xr:revisionPtr revIDLastSave="0" documentId="8_{DBA87456-953A-4261-A112-EF67BF231C2C}" xr6:coauthVersionLast="47" xr6:coauthVersionMax="47" xr10:uidLastSave="{00000000-0000-0000-0000-000000000000}"/>
  <workbookProtection workbookAlgorithmName="SHA-512" workbookHashValue="GFfBexMo/YeKoqHkUT/kYNrI6L1lsDkX5kkYeb30XRrrY9bRbyihWB0n5a2N2UAcGsMS6uIGa4TqB1XaVlJUeQ==" workbookSaltValue="JQ6eMcVvemCXogB5GL6XZw==" workbookSpinCount="100000" lockStructure="1"/>
  <bookViews>
    <workbookView xWindow="-108" yWindow="-108" windowWidth="23256" windowHeight="12456" xr2:uid="{00000000-000D-0000-FFFF-FFFF00000000}"/>
  </bookViews>
  <sheets>
    <sheet name="法適用_水道事業" sheetId="4" r:id="rId1"/>
    <sheet name="データ" sheetId="5" state="hidden" r:id="rId2"/>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B10" i="4" s="1"/>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J85" i="4"/>
  <c r="E85" i="4"/>
  <c r="BB10" i="4"/>
  <c r="AT10" i="4"/>
  <c r="AL10" i="4"/>
  <c r="W10" i="4"/>
  <c r="P10" i="4"/>
  <c r="BB8" i="4"/>
  <c r="AT8" i="4"/>
  <c r="AL8" i="4"/>
  <c r="P8" i="4"/>
  <c r="I8" i="4"/>
  <c r="B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<sst xmlns="http://schemas.openxmlformats.org/spreadsheetml/2006/main" count="228" uniqueCount="112">
  <si>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</si>
  <si>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</si>
  <si>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</si>
  <si>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</si>
  <si>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</si>
  <si>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</si>
  <si>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</si>
  <si>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</si>
  <si>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</si>
  <si>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</si>
  <si>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</si>
  <si>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</si>
  <si>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</si>
  <si>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</si>
  <si>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</si>
  <si>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</si>
  <si>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</si>
  <si>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</si>
  <si>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</si>
  <si>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</si>
  <si>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</si>
  <si>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</si>
  <si>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</si>
  <si>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</si>
  <si>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</si>
  <si>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</si>
  <si>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</si>
  <si>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</si>
  <si>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</si>
  <si>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</si>
  <si>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</si>
  <si>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</si>
  <si>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</si>
  <si>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</si>
  <si>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</si>
  <si>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</si>
  <si>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</si>
  <si>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</si>
  <si>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</si>
  <si>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</si>
  <si>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</si>
  <si>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</si>
  <si>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</si>
  <si>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</si>
  <si>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</si>
  <si>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</si>
  <si>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</si>
  <si>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</si>
  <si>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</si>
  <si>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</si>
  <si>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</si>
  <si>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</si>
  <si>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</si>
  <si>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</si>
  <si>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</si>
  <si>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</si>
  <si>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</si>
  <si>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</si>
  <si>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</si>
  <si>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</si>
  <si>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</si>
  <si>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</si>
  <si>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</si>
  <si>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</si>
  <si>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</si>
  <si>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</si>
  <si>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</si>
  <si>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</si>
  <si>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</si>
  <si>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</si>
  <si>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</si>
  <si>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</si>
  <si>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</si>
  <si>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</si>
  <si>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</si>
  <si>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</si>
  <si>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</si>
  <si>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</si>
  <si>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</si>
  <si>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</si>
  <si>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</si>
  <si>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</si>
  <si>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</si>
  <si>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</si>
  <si>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</si>
  <si>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</si>
  <si>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</si>
  <si>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</si>
  <si>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</si>
  <si>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</si>
  <si>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</si>
  <si>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</si>
  <si>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</si>
  <si>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和歌山県　美浜町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</si>
  <si>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</si>
  <si>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</si>
  <si>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</si>
  <si>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</si>
  <si>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</si>
  <si>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</si>
  <si>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</si>
  <si>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</si>
  <si>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</si>
  <si>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</si>
  <si>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</si>
  <si>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</si>
  <si>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</si>
  <si>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</si>
  <si>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</si>
  <si>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①令和6年度は令和5年度より増加し100％を上回っている。また全国平均より上回っている。                                              ②累積欠損は過去5年間0％であり、累積欠損金は発生していない。給水収益は減少傾向にあるが現状を維持できれば欠損金の発生はないと見込んでいる。                 　　　　　　　　　　　　③支払能力はいずれの年も100％を上回っており、現状は流動資産・流動負債は横ばい状況が続くと考えられ、短期的な債務に対する支払能力は保有している。　　　　　　　　　　　　　　　　　　　　④債務残高は年々減少してきている。　　　　　　　　　　                    ⑤料金回収率は108.25％で、類似団体平均(81.45％)を上回っている。100％を上回っていることから、経営に必要な経費を料金で賄うことができている状況である。　　　　　　　　　　　　　　　　　　　　⑥給水原価は、類似団体及び全国平均より大きく下回っており有収水量1㎥あたり少ない費用で賄われており良好である。　                         ⑦施設利用率については、全国平均や類似団体平均と比較すると低い水準にある。給水人口が減少傾向の状況下、更に利用率の低下が見込まれるので見直しを検討する必要がある。　　　　　　　　　　　　　　　　　　　　⑧有収率は、令和5年度よりはやや増加し、類似団体及び全国平均に比較して良好な数値を出している。　　　　　　　　　　</t>
    <rPh sb="7" eb="9">
      <t>レイワ</t>
    </rPh>
    <rPh sb="14" eb="16">
      <t>ゾウカ</t>
    </rPh>
    <rPh sb="37" eb="39">
      <t>ウワマワゲンショウゾウカ</t>
    </rPh>
    <phoneticPr fontId="4"/>
  </si>
  <si>
    <t>現状は安定的な運営が行われているが、節水機器の普及や人口減少等から今後もますます給水収益が減少傾向にあるなかで、業務の効率化に努め、給水原価を抑えさらなる経営改善に努めていきたい。</t>
    <phoneticPr fontId="4"/>
  </si>
  <si>
    <t>施設全体の減価償却の状況は約62％と類似団体及び全国平均に比べて少し老朽化が進んでいる。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</si>
</sst>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0.25</c:v>
                </c:pt>
                <c:pt idx="1">
                  <c:v>0.68</c:v>
                </c:pt>
                <c:pt idx="2">
                  <c:v>0.46</c:v>
                </c:pt>
                <c:pt idx="3">
                  <c:v>0.63</c:v>
                </c:pt>
                <c:pt idx="4">
                  <c:v>0.17</c:v>
                </c:pt>
              </c:numCache>
            </c:numRef>
          </c:val>
          <c:extLst>
            <c:ext xmlns:c16="http://schemas.microsoft.com/office/drawing/2014/chart" uri="{C3380CC4-5D6E-409C-BE32-E72D297353CC}">
              <c16:uniqueId val="{00000000-1B63-426A-8A9F-B8C1DA165A0E}"/>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c:v>
                </c:pt>
                <c:pt idx="1">
                  <c:v>0.36</c:v>
                </c:pt>
                <c:pt idx="2">
                  <c:v>0.56999999999999995</c:v>
                </c:pt>
                <c:pt idx="3">
                  <c:v>0.56000000000000005</c:v>
                </c:pt>
                <c:pt idx="4">
                  <c:v>0.54</c:v>
                </c:pt>
              </c:numCache>
            </c:numRef>
          </c:val>
          <c:smooth val="0"/>
          <c:extLst>
            <c:ext xmlns:c16="http://schemas.microsoft.com/office/drawing/2014/chart" uri="{C3380CC4-5D6E-409C-BE32-E72D297353CC}">
              <c16:uniqueId val="{00000001-1B63-426A-8A9F-B8C1DA165A0E}"/>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48.16</c:v>
                </c:pt>
                <c:pt idx="1">
                  <c:v>47.72</c:v>
                </c:pt>
                <c:pt idx="2">
                  <c:v>43.83</c:v>
                </c:pt>
                <c:pt idx="3">
                  <c:v>43.35</c:v>
                </c:pt>
                <c:pt idx="4">
                  <c:v>41.59</c:v>
                </c:pt>
              </c:numCache>
            </c:numRef>
          </c:val>
          <c:extLst>
            <c:ext xmlns:c16="http://schemas.microsoft.com/office/drawing/2014/chart" uri="{C3380CC4-5D6E-409C-BE32-E72D297353CC}">
              <c16:uniqueId val="{00000000-4633-40DE-8AEE-B613959BE45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49.38</c:v>
                </c:pt>
                <c:pt idx="1">
                  <c:v>50.09</c:v>
                </c:pt>
                <c:pt idx="2">
                  <c:v>50.1</c:v>
                </c:pt>
                <c:pt idx="3">
                  <c:v>49.76</c:v>
                </c:pt>
                <c:pt idx="4">
                  <c:v>49.74</c:v>
                </c:pt>
              </c:numCache>
            </c:numRef>
          </c:val>
          <c:smooth val="0"/>
          <c:extLst>
            <c:ext xmlns:c16="http://schemas.microsoft.com/office/drawing/2014/chart" uri="{C3380CC4-5D6E-409C-BE32-E72D297353CC}">
              <c16:uniqueId val="{00000001-4633-40DE-8AEE-B613959BE45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95.01</c:v>
                </c:pt>
                <c:pt idx="1">
                  <c:v>94.3</c:v>
                </c:pt>
                <c:pt idx="2">
                  <c:v>96.29</c:v>
                </c:pt>
                <c:pt idx="3">
                  <c:v>93.89</c:v>
                </c:pt>
                <c:pt idx="4">
                  <c:v>96.65</c:v>
                </c:pt>
              </c:numCache>
            </c:numRef>
          </c:val>
          <c:extLst>
            <c:ext xmlns:c16="http://schemas.microsoft.com/office/drawing/2014/chart" uri="{C3380CC4-5D6E-409C-BE32-E72D297353CC}">
              <c16:uniqueId val="{00000000-C543-4DD8-9F14-CE8A542CC6A6}"/>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78.010000000000005</c:v>
                </c:pt>
                <c:pt idx="1">
                  <c:v>77.599999999999994</c:v>
                </c:pt>
                <c:pt idx="2">
                  <c:v>77.3</c:v>
                </c:pt>
                <c:pt idx="3">
                  <c:v>76.64</c:v>
                </c:pt>
                <c:pt idx="4">
                  <c:v>75.37</c:v>
                </c:pt>
              </c:numCache>
            </c:numRef>
          </c:val>
          <c:smooth val="0"/>
          <c:extLst>
            <c:ext xmlns:c16="http://schemas.microsoft.com/office/drawing/2014/chart" uri="{C3380CC4-5D6E-409C-BE32-E72D297353CC}">
              <c16:uniqueId val="{00000001-C543-4DD8-9F14-CE8A542CC6A6}"/>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112.95</c:v>
                </c:pt>
                <c:pt idx="1">
                  <c:v>112.19</c:v>
                </c:pt>
                <c:pt idx="2">
                  <c:v>104.42</c:v>
                </c:pt>
                <c:pt idx="3">
                  <c:v>104.84</c:v>
                </c:pt>
                <c:pt idx="4">
                  <c:v>109.54</c:v>
                </c:pt>
              </c:numCache>
            </c:numRef>
          </c:val>
          <c:extLst>
            <c:ext xmlns:c16="http://schemas.microsoft.com/office/drawing/2014/chart" uri="{C3380CC4-5D6E-409C-BE32-E72D297353CC}">
              <c16:uniqueId val="{00000000-D5BF-4CB8-AC42-A09FA1C3183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105.34</c:v>
                </c:pt>
                <c:pt idx="1">
                  <c:v>105.77</c:v>
                </c:pt>
                <c:pt idx="2">
                  <c:v>104.82</c:v>
                </c:pt>
                <c:pt idx="3">
                  <c:v>106.46</c:v>
                </c:pt>
                <c:pt idx="4">
                  <c:v>103.41</c:v>
                </c:pt>
              </c:numCache>
            </c:numRef>
          </c:val>
          <c:smooth val="0"/>
          <c:extLst>
            <c:ext xmlns:c16="http://schemas.microsoft.com/office/drawing/2014/chart" uri="{C3380CC4-5D6E-409C-BE32-E72D297353CC}">
              <c16:uniqueId val="{00000001-D5BF-4CB8-AC42-A09FA1C3183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58.99</c:v>
                </c:pt>
                <c:pt idx="1">
                  <c:v>59.67</c:v>
                </c:pt>
                <c:pt idx="2">
                  <c:v>60.95</c:v>
                </c:pt>
                <c:pt idx="3">
                  <c:v>62.11</c:v>
                </c:pt>
                <c:pt idx="4">
                  <c:v>62.38</c:v>
                </c:pt>
              </c:numCache>
            </c:numRef>
          </c:val>
          <c:extLst>
            <c:ext xmlns:c16="http://schemas.microsoft.com/office/drawing/2014/chart" uri="{C3380CC4-5D6E-409C-BE32-E72D297353CC}">
              <c16:uniqueId val="{00000000-B911-4F17-B8FD-8F61D7F753E5}"/>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47.5</c:v>
                </c:pt>
                <c:pt idx="1">
                  <c:v>48.41</c:v>
                </c:pt>
                <c:pt idx="2">
                  <c:v>50.02</c:v>
                </c:pt>
                <c:pt idx="3">
                  <c:v>51.38</c:v>
                </c:pt>
                <c:pt idx="4">
                  <c:v>52.3</c:v>
                </c:pt>
              </c:numCache>
            </c:numRef>
          </c:val>
          <c:smooth val="0"/>
          <c:extLst>
            <c:ext xmlns:c16="http://schemas.microsoft.com/office/drawing/2014/chart" uri="{C3380CC4-5D6E-409C-BE32-E72D297353CC}">
              <c16:uniqueId val="{00000001-B911-4F17-B8FD-8F61D7F753E5}"/>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19.420000000000002</c:v>
                </c:pt>
                <c:pt idx="1">
                  <c:v>18.68</c:v>
                </c:pt>
                <c:pt idx="2">
                  <c:v>21.52</c:v>
                </c:pt>
                <c:pt idx="3">
                  <c:v>20.8</c:v>
                </c:pt>
                <c:pt idx="4">
                  <c:v>21.6</c:v>
                </c:pt>
              </c:numCache>
            </c:numRef>
          </c:val>
          <c:extLst>
            <c:ext xmlns:c16="http://schemas.microsoft.com/office/drawing/2014/chart" uri="{C3380CC4-5D6E-409C-BE32-E72D297353CC}">
              <c16:uniqueId val="{00000000-0E94-4FC6-8F08-2072545CA04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17.399999999999999</c:v>
                </c:pt>
                <c:pt idx="1">
                  <c:v>18.64</c:v>
                </c:pt>
                <c:pt idx="2">
                  <c:v>19.510000000000002</c:v>
                </c:pt>
                <c:pt idx="3">
                  <c:v>21.6</c:v>
                </c:pt>
                <c:pt idx="4">
                  <c:v>23.36</c:v>
                </c:pt>
              </c:numCache>
            </c:numRef>
          </c:val>
          <c:smooth val="0"/>
          <c:extLst>
            <c:ext xmlns:c16="http://schemas.microsoft.com/office/drawing/2014/chart" uri="{C3380CC4-5D6E-409C-BE32-E72D297353CC}">
              <c16:uniqueId val="{00000001-0E94-4FC6-8F08-2072545CA04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A99-43E7-9595-432C70F1C97C}"/>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24.04</c:v>
                </c:pt>
                <c:pt idx="1">
                  <c:v>28.03</c:v>
                </c:pt>
                <c:pt idx="2">
                  <c:v>26.73</c:v>
                </c:pt>
                <c:pt idx="3">
                  <c:v>27.85</c:v>
                </c:pt>
                <c:pt idx="4">
                  <c:v>28</c:v>
                </c:pt>
              </c:numCache>
            </c:numRef>
          </c:val>
          <c:smooth val="0"/>
          <c:extLst>
            <c:ext xmlns:c16="http://schemas.microsoft.com/office/drawing/2014/chart" uri="{C3380CC4-5D6E-409C-BE32-E72D297353CC}">
              <c16:uniqueId val="{00000001-0A99-43E7-9595-432C70F1C97C}"/>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703.84</c:v>
                </c:pt>
                <c:pt idx="1">
                  <c:v>786.34</c:v>
                </c:pt>
                <c:pt idx="2">
                  <c:v>765.44</c:v>
                </c:pt>
                <c:pt idx="3">
                  <c:v>599.08000000000004</c:v>
                </c:pt>
                <c:pt idx="4">
                  <c:v>838.13</c:v>
                </c:pt>
              </c:numCache>
            </c:numRef>
          </c:val>
          <c:extLst>
            <c:ext xmlns:c16="http://schemas.microsoft.com/office/drawing/2014/chart" uri="{C3380CC4-5D6E-409C-BE32-E72D297353CC}">
              <c16:uniqueId val="{00000000-D90B-470C-9790-112F16253BF1}"/>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305.08</c:v>
                </c:pt>
                <c:pt idx="1">
                  <c:v>305.33999999999997</c:v>
                </c:pt>
                <c:pt idx="2">
                  <c:v>310.01</c:v>
                </c:pt>
                <c:pt idx="3">
                  <c:v>311.12</c:v>
                </c:pt>
                <c:pt idx="4">
                  <c:v>293.51</c:v>
                </c:pt>
              </c:numCache>
            </c:numRef>
          </c:val>
          <c:smooth val="0"/>
          <c:extLst>
            <c:ext xmlns:c16="http://schemas.microsoft.com/office/drawing/2014/chart" uri="{C3380CC4-5D6E-409C-BE32-E72D297353CC}">
              <c16:uniqueId val="{00000001-D90B-470C-9790-112F16253BF1}"/>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298.83</c:v>
                </c:pt>
                <c:pt idx="1">
                  <c:v>258.92</c:v>
                </c:pt>
                <c:pt idx="2">
                  <c:v>281.26</c:v>
                </c:pt>
                <c:pt idx="3">
                  <c:v>305.8</c:v>
                </c:pt>
                <c:pt idx="4">
                  <c:v>260.62</c:v>
                </c:pt>
              </c:numCache>
            </c:numRef>
          </c:val>
          <c:extLst>
            <c:ext xmlns:c16="http://schemas.microsoft.com/office/drawing/2014/chart" uri="{C3380CC4-5D6E-409C-BE32-E72D297353CC}">
              <c16:uniqueId val="{00000000-8184-40C6-8F39-7CFF7ED5790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585.59</c:v>
                </c:pt>
                <c:pt idx="1">
                  <c:v>561.34</c:v>
                </c:pt>
                <c:pt idx="2">
                  <c:v>538.33000000000004</c:v>
                </c:pt>
                <c:pt idx="3">
                  <c:v>515.14</c:v>
                </c:pt>
                <c:pt idx="4">
                  <c:v>498.34</c:v>
                </c:pt>
              </c:numCache>
            </c:numRef>
          </c:val>
          <c:smooth val="0"/>
          <c:extLst>
            <c:ext xmlns:c16="http://schemas.microsoft.com/office/drawing/2014/chart" uri="{C3380CC4-5D6E-409C-BE32-E72D297353CC}">
              <c16:uniqueId val="{00000001-8184-40C6-8F39-7CFF7ED5790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96.71</c:v>
                </c:pt>
                <c:pt idx="1">
                  <c:v>109.9</c:v>
                </c:pt>
                <c:pt idx="2">
                  <c:v>87.07</c:v>
                </c:pt>
                <c:pt idx="3">
                  <c:v>88.36</c:v>
                </c:pt>
                <c:pt idx="4">
                  <c:v>108.25</c:v>
                </c:pt>
              </c:numCache>
            </c:numRef>
          </c:val>
          <c:extLst>
            <c:ext xmlns:c16="http://schemas.microsoft.com/office/drawing/2014/chart" uri="{C3380CC4-5D6E-409C-BE32-E72D297353CC}">
              <c16:uniqueId val="{00000000-9A37-41A4-8105-570ADC85DC6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82.78</c:v>
                </c:pt>
                <c:pt idx="1">
                  <c:v>84.82</c:v>
                </c:pt>
                <c:pt idx="2">
                  <c:v>82.29</c:v>
                </c:pt>
                <c:pt idx="3">
                  <c:v>84.16</c:v>
                </c:pt>
                <c:pt idx="4">
                  <c:v>81.45</c:v>
                </c:pt>
              </c:numCache>
            </c:numRef>
          </c:val>
          <c:smooth val="0"/>
          <c:extLst>
            <c:ext xmlns:c16="http://schemas.microsoft.com/office/drawing/2014/chart" uri="{C3380CC4-5D6E-409C-BE32-E72D297353CC}">
              <c16:uniqueId val="{00000001-9A37-41A4-8105-570ADC85DC6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117.12</c:v>
                </c:pt>
                <c:pt idx="1">
                  <c:v>117.26</c:v>
                </c:pt>
                <c:pt idx="2">
                  <c:v>130.85</c:v>
                </c:pt>
                <c:pt idx="3">
                  <c:v>130.19</c:v>
                </c:pt>
                <c:pt idx="4">
                  <c:v>128.91</c:v>
                </c:pt>
              </c:numCache>
            </c:numRef>
          </c:val>
          <c:extLst>
            <c:ext xmlns:c16="http://schemas.microsoft.com/office/drawing/2014/chart" uri="{C3380CC4-5D6E-409C-BE32-E72D297353CC}">
              <c16:uniqueId val="{00000000-D233-4204-BF23-7F1C6E4BE1C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225.09</c:v>
                </c:pt>
                <c:pt idx="1">
                  <c:v>224.82</c:v>
                </c:pt>
                <c:pt idx="2">
                  <c:v>230.85</c:v>
                </c:pt>
                <c:pt idx="3">
                  <c:v>230.21</c:v>
                </c:pt>
                <c:pt idx="4">
                  <c:v>240.31</c:v>
                </c:pt>
              </c:numCache>
            </c:numRef>
          </c:val>
          <c:smooth val="0"/>
          <c:extLst>
            <c:ext xmlns:c16="http://schemas.microsoft.com/office/drawing/2014/chart" uri="{C3380CC4-5D6E-409C-BE32-E72D297353CC}">
              <c16:uniqueId val="{00000001-D233-4204-BF23-7F1C6E4BE1C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33" zoomScaleNormal="100" workbookViewId="0">
      <selection activeCell="BL47" sqref="BL47:BZ6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和歌山県　美浜町</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A8</v>
      </c>
      <c r="X8" s="43"/>
      <c r="Y8" s="43"/>
      <c r="Z8" s="43"/>
      <c r="AA8" s="43"/>
      <c r="AB8" s="43"/>
      <c r="AC8" s="43"/>
      <c r="AD8" s="43" t="str">
        <f>データ!$M$6</f>
        <v>非設置</v>
      </c>
      <c r="AE8" s="43"/>
      <c r="AF8" s="43"/>
      <c r="AG8" s="43"/>
      <c r="AH8" s="43"/>
      <c r="AI8" s="43"/>
      <c r="AJ8" s="43"/>
      <c r="AK8" s="2"/>
      <c r="AL8" s="44">
        <f>データ!$R$6</f>
        <v>6324</v>
      </c>
      <c r="AM8" s="44"/>
      <c r="AN8" s="44"/>
      <c r="AO8" s="44"/>
      <c r="AP8" s="44"/>
      <c r="AQ8" s="44"/>
      <c r="AR8" s="44"/>
      <c r="AS8" s="44"/>
      <c r="AT8" s="45">
        <f>データ!$S$6</f>
        <v>12.77</v>
      </c>
      <c r="AU8" s="46"/>
      <c r="AV8" s="46"/>
      <c r="AW8" s="46"/>
      <c r="AX8" s="46"/>
      <c r="AY8" s="46"/>
      <c r="AZ8" s="46"/>
      <c r="BA8" s="46"/>
      <c r="BB8" s="47">
        <f>データ!$T$6</f>
        <v>495.22</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81.23</v>
      </c>
      <c r="J10" s="46"/>
      <c r="K10" s="46"/>
      <c r="L10" s="46"/>
      <c r="M10" s="46"/>
      <c r="N10" s="46"/>
      <c r="O10" s="80"/>
      <c r="P10" s="47">
        <f>データ!$P$6</f>
        <v>99.14</v>
      </c>
      <c r="Q10" s="47"/>
      <c r="R10" s="47"/>
      <c r="S10" s="47"/>
      <c r="T10" s="47"/>
      <c r="U10" s="47"/>
      <c r="V10" s="47"/>
      <c r="W10" s="44">
        <f>データ!$Q$6</f>
        <v>2442</v>
      </c>
      <c r="X10" s="44"/>
      <c r="Y10" s="44"/>
      <c r="Z10" s="44"/>
      <c r="AA10" s="44"/>
      <c r="AB10" s="44"/>
      <c r="AC10" s="44"/>
      <c r="AD10" s="2"/>
      <c r="AE10" s="2"/>
      <c r="AF10" s="2"/>
      <c r="AG10" s="2"/>
      <c r="AH10" s="2"/>
      <c r="AI10" s="2"/>
      <c r="AJ10" s="2"/>
      <c r="AK10" s="2"/>
      <c r="AL10" s="44">
        <f>データ!$U$6</f>
        <v>6193</v>
      </c>
      <c r="AM10" s="44"/>
      <c r="AN10" s="44"/>
      <c r="AO10" s="44"/>
      <c r="AP10" s="44"/>
      <c r="AQ10" s="44"/>
      <c r="AR10" s="44"/>
      <c r="AS10" s="44"/>
      <c r="AT10" s="45">
        <f>データ!$V$6</f>
        <v>12.77</v>
      </c>
      <c r="AU10" s="46"/>
      <c r="AV10" s="46"/>
      <c r="AW10" s="46"/>
      <c r="AX10" s="46"/>
      <c r="AY10" s="46"/>
      <c r="AZ10" s="46"/>
      <c r="BA10" s="46"/>
      <c r="BB10" s="47">
        <f>データ!$W$6</f>
        <v>484.96</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109</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111</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110</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GoE9GEx4AJu3NXdTOjffGGs7uNZEu72evxUsfxQSu68s6OYFiM+6d++DwD4aswSTLeY6hHvHho/+4XrWi1SQ1g==" saltValue="MMxEmbWvvHTVJER0rauPL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303810</v>
      </c>
      <c r="D6" s="20">
        <f t="shared" si="3"/>
        <v>46</v>
      </c>
      <c r="E6" s="20">
        <f t="shared" si="3"/>
        <v>1</v>
      </c>
      <c r="F6" s="20">
        <f t="shared" si="3"/>
        <v>0</v>
      </c>
      <c r="G6" s="20">
        <f t="shared" si="3"/>
        <v>1</v>
      </c>
      <c r="H6" s="20" t="str">
        <f t="shared" si="3"/>
        <v>和歌山県　美浜町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81.23</v>
      </c>
      <c r="P6" s="21">
        <f t="shared" si="3"/>
        <v>99.14</v>
      </c>
      <c r="Q6" s="21">
        <f t="shared" si="3"/>
        <v>2442</v>
      </c>
      <c r="R6" s="21">
        <f t="shared" si="3"/>
        <v>6324</v>
      </c>
      <c r="S6" s="21">
        <f t="shared" si="3"/>
        <v>12.77</v>
      </c>
      <c r="T6" s="21">
        <f t="shared" si="3"/>
        <v>495.22</v>
      </c>
      <c r="U6" s="21">
        <f t="shared" si="3"/>
        <v>6193</v>
      </c>
      <c r="V6" s="21">
        <f t="shared" si="3"/>
        <v>12.77</v>
      </c>
      <c r="W6" s="21">
        <f t="shared" si="3"/>
        <v>484.96</v>
      </c>
      <c r="X6" s="22">
        <f>IF(X7="",NA(),X7)</f>
        <v>112.95</v>
      </c>
      <c r="Y6" s="22">
        <f t="shared" ref="Y6:AG6" si="4">IF(Y7="",NA(),Y7)</f>
        <v>112.19</v>
      </c>
      <c r="Z6" s="22">
        <f t="shared" si="4"/>
        <v>104.42</v>
      </c>
      <c r="AA6" s="22">
        <f t="shared" si="4"/>
        <v>104.84</v>
      </c>
      <c r="AB6" s="22">
        <f t="shared" si="4"/>
        <v>109.54</v>
      </c>
      <c r="AC6" s="22">
        <f t="shared" si="4"/>
        <v>105.34</v>
      </c>
      <c r="AD6" s="22">
        <f t="shared" si="4"/>
        <v>105.77</v>
      </c>
      <c r="AE6" s="22">
        <f t="shared" si="4"/>
        <v>104.82</v>
      </c>
      <c r="AF6" s="22">
        <f t="shared" si="4"/>
        <v>106.46</v>
      </c>
      <c r="AG6" s="22">
        <f t="shared" si="4"/>
        <v>103.41</v>
      </c>
      <c r="AH6" s="21" t="str">
        <f>IF(AH7="","",IF(AH7="-","【-】","【"&amp;SUBSTITUTE(TEXT(AH7,"#,##0.00"),"-","△")&amp;"】"))</f>
        <v>【107.26】</v>
      </c>
      <c r="AI6" s="21">
        <f>IF(AI7="",NA(),AI7)</f>
        <v>0</v>
      </c>
      <c r="AJ6" s="21">
        <f t="shared" ref="AJ6:AR6" si="5">IF(AJ7="",NA(),AJ7)</f>
        <v>0</v>
      </c>
      <c r="AK6" s="21">
        <f t="shared" si="5"/>
        <v>0</v>
      </c>
      <c r="AL6" s="21">
        <f t="shared" si="5"/>
        <v>0</v>
      </c>
      <c r="AM6" s="21">
        <f t="shared" si="5"/>
        <v>0</v>
      </c>
      <c r="AN6" s="22">
        <f t="shared" si="5"/>
        <v>24.04</v>
      </c>
      <c r="AO6" s="22">
        <f t="shared" si="5"/>
        <v>28.03</v>
      </c>
      <c r="AP6" s="22">
        <f t="shared" si="5"/>
        <v>26.73</v>
      </c>
      <c r="AQ6" s="22">
        <f t="shared" si="5"/>
        <v>27.85</v>
      </c>
      <c r="AR6" s="22">
        <f t="shared" si="5"/>
        <v>28</v>
      </c>
      <c r="AS6" s="21" t="str">
        <f>IF(AS7="","",IF(AS7="-","【-】","【"&amp;SUBSTITUTE(TEXT(AS7,"#,##0.00"),"-","△")&amp;"】"))</f>
        <v>【1.61】</v>
      </c>
      <c r="AT6" s="22">
        <f>IF(AT7="",NA(),AT7)</f>
        <v>703.84</v>
      </c>
      <c r="AU6" s="22">
        <f t="shared" ref="AU6:BC6" si="6">IF(AU7="",NA(),AU7)</f>
        <v>786.34</v>
      </c>
      <c r="AV6" s="22">
        <f t="shared" si="6"/>
        <v>765.44</v>
      </c>
      <c r="AW6" s="22">
        <f t="shared" si="6"/>
        <v>599.08000000000004</v>
      </c>
      <c r="AX6" s="22">
        <f t="shared" si="6"/>
        <v>838.13</v>
      </c>
      <c r="AY6" s="22">
        <f t="shared" si="6"/>
        <v>305.08</v>
      </c>
      <c r="AZ6" s="22">
        <f t="shared" si="6"/>
        <v>305.33999999999997</v>
      </c>
      <c r="BA6" s="22">
        <f t="shared" si="6"/>
        <v>310.01</v>
      </c>
      <c r="BB6" s="22">
        <f t="shared" si="6"/>
        <v>311.12</v>
      </c>
      <c r="BC6" s="22">
        <f t="shared" si="6"/>
        <v>293.51</v>
      </c>
      <c r="BD6" s="21" t="str">
        <f>IF(BD7="","",IF(BD7="-","【-】","【"&amp;SUBSTITUTE(TEXT(BD7,"#,##0.00"),"-","△")&amp;"】"))</f>
        <v>【239.69】</v>
      </c>
      <c r="BE6" s="22">
        <f>IF(BE7="",NA(),BE7)</f>
        <v>298.83</v>
      </c>
      <c r="BF6" s="22">
        <f t="shared" ref="BF6:BN6" si="7">IF(BF7="",NA(),BF7)</f>
        <v>258.92</v>
      </c>
      <c r="BG6" s="22">
        <f t="shared" si="7"/>
        <v>281.26</v>
      </c>
      <c r="BH6" s="22">
        <f t="shared" si="7"/>
        <v>305.8</v>
      </c>
      <c r="BI6" s="22">
        <f t="shared" si="7"/>
        <v>260.62</v>
      </c>
      <c r="BJ6" s="22">
        <f t="shared" si="7"/>
        <v>585.59</v>
      </c>
      <c r="BK6" s="22">
        <f t="shared" si="7"/>
        <v>561.34</v>
      </c>
      <c r="BL6" s="22">
        <f t="shared" si="7"/>
        <v>538.33000000000004</v>
      </c>
      <c r="BM6" s="22">
        <f t="shared" si="7"/>
        <v>515.14</v>
      </c>
      <c r="BN6" s="22">
        <f t="shared" si="7"/>
        <v>498.34</v>
      </c>
      <c r="BO6" s="21" t="str">
        <f>IF(BO7="","",IF(BO7="-","【-】","【"&amp;SUBSTITUTE(TEXT(BO7,"#,##0.00"),"-","△")&amp;"】"))</f>
        <v>【264.86】</v>
      </c>
      <c r="BP6" s="22">
        <f>IF(BP7="",NA(),BP7)</f>
        <v>96.71</v>
      </c>
      <c r="BQ6" s="22">
        <f t="shared" ref="BQ6:BY6" si="8">IF(BQ7="",NA(),BQ7)</f>
        <v>109.9</v>
      </c>
      <c r="BR6" s="22">
        <f t="shared" si="8"/>
        <v>87.07</v>
      </c>
      <c r="BS6" s="22">
        <f t="shared" si="8"/>
        <v>88.36</v>
      </c>
      <c r="BT6" s="22">
        <f t="shared" si="8"/>
        <v>108.25</v>
      </c>
      <c r="BU6" s="22">
        <f t="shared" si="8"/>
        <v>82.78</v>
      </c>
      <c r="BV6" s="22">
        <f t="shared" si="8"/>
        <v>84.82</v>
      </c>
      <c r="BW6" s="22">
        <f t="shared" si="8"/>
        <v>82.29</v>
      </c>
      <c r="BX6" s="22">
        <f t="shared" si="8"/>
        <v>84.16</v>
      </c>
      <c r="BY6" s="22">
        <f t="shared" si="8"/>
        <v>81.45</v>
      </c>
      <c r="BZ6" s="21" t="str">
        <f>IF(BZ7="","",IF(BZ7="-","【-】","【"&amp;SUBSTITUTE(TEXT(BZ7,"#,##0.00"),"-","△")&amp;"】"))</f>
        <v>【97.59】</v>
      </c>
      <c r="CA6" s="22">
        <f>IF(CA7="",NA(),CA7)</f>
        <v>117.12</v>
      </c>
      <c r="CB6" s="22">
        <f t="shared" ref="CB6:CJ6" si="9">IF(CB7="",NA(),CB7)</f>
        <v>117.26</v>
      </c>
      <c r="CC6" s="22">
        <f t="shared" si="9"/>
        <v>130.85</v>
      </c>
      <c r="CD6" s="22">
        <f t="shared" si="9"/>
        <v>130.19</v>
      </c>
      <c r="CE6" s="22">
        <f t="shared" si="9"/>
        <v>128.91</v>
      </c>
      <c r="CF6" s="22">
        <f t="shared" si="9"/>
        <v>225.09</v>
      </c>
      <c r="CG6" s="22">
        <f t="shared" si="9"/>
        <v>224.82</v>
      </c>
      <c r="CH6" s="22">
        <f t="shared" si="9"/>
        <v>230.85</v>
      </c>
      <c r="CI6" s="22">
        <f t="shared" si="9"/>
        <v>230.21</v>
      </c>
      <c r="CJ6" s="22">
        <f t="shared" si="9"/>
        <v>240.31</v>
      </c>
      <c r="CK6" s="21" t="str">
        <f>IF(CK7="","",IF(CK7="-","【-】","【"&amp;SUBSTITUTE(TEXT(CK7,"#,##0.00"),"-","△")&amp;"】"))</f>
        <v>【181.66】</v>
      </c>
      <c r="CL6" s="22">
        <f>IF(CL7="",NA(),CL7)</f>
        <v>48.16</v>
      </c>
      <c r="CM6" s="22">
        <f t="shared" ref="CM6:CU6" si="10">IF(CM7="",NA(),CM7)</f>
        <v>47.72</v>
      </c>
      <c r="CN6" s="22">
        <f t="shared" si="10"/>
        <v>43.83</v>
      </c>
      <c r="CO6" s="22">
        <f t="shared" si="10"/>
        <v>43.35</v>
      </c>
      <c r="CP6" s="22">
        <f t="shared" si="10"/>
        <v>41.59</v>
      </c>
      <c r="CQ6" s="22">
        <f t="shared" si="10"/>
        <v>49.38</v>
      </c>
      <c r="CR6" s="22">
        <f t="shared" si="10"/>
        <v>50.09</v>
      </c>
      <c r="CS6" s="22">
        <f t="shared" si="10"/>
        <v>50.1</v>
      </c>
      <c r="CT6" s="22">
        <f t="shared" si="10"/>
        <v>49.76</v>
      </c>
      <c r="CU6" s="22">
        <f t="shared" si="10"/>
        <v>49.74</v>
      </c>
      <c r="CV6" s="21" t="str">
        <f>IF(CV7="","",IF(CV7="-","【-】","【"&amp;SUBSTITUTE(TEXT(CV7,"#,##0.00"),"-","△")&amp;"】"))</f>
        <v>【60.21】</v>
      </c>
      <c r="CW6" s="22">
        <f>IF(CW7="",NA(),CW7)</f>
        <v>95.01</v>
      </c>
      <c r="CX6" s="22">
        <f t="shared" ref="CX6:DF6" si="11">IF(CX7="",NA(),CX7)</f>
        <v>94.3</v>
      </c>
      <c r="CY6" s="22">
        <f t="shared" si="11"/>
        <v>96.29</v>
      </c>
      <c r="CZ6" s="22">
        <f t="shared" si="11"/>
        <v>93.89</v>
      </c>
      <c r="DA6" s="22">
        <f t="shared" si="11"/>
        <v>96.65</v>
      </c>
      <c r="DB6" s="22">
        <f t="shared" si="11"/>
        <v>78.010000000000005</v>
      </c>
      <c r="DC6" s="22">
        <f t="shared" si="11"/>
        <v>77.599999999999994</v>
      </c>
      <c r="DD6" s="22">
        <f t="shared" si="11"/>
        <v>77.3</v>
      </c>
      <c r="DE6" s="22">
        <f t="shared" si="11"/>
        <v>76.64</v>
      </c>
      <c r="DF6" s="22">
        <f t="shared" si="11"/>
        <v>75.37</v>
      </c>
      <c r="DG6" s="21" t="str">
        <f>IF(DG7="","",IF(DG7="-","【-】","【"&amp;SUBSTITUTE(TEXT(DG7,"#,##0.00"),"-","△")&amp;"】"))</f>
        <v>【89.21】</v>
      </c>
      <c r="DH6" s="22">
        <f>IF(DH7="",NA(),DH7)</f>
        <v>58.99</v>
      </c>
      <c r="DI6" s="22">
        <f t="shared" ref="DI6:DQ6" si="12">IF(DI7="",NA(),DI7)</f>
        <v>59.67</v>
      </c>
      <c r="DJ6" s="22">
        <f t="shared" si="12"/>
        <v>60.95</v>
      </c>
      <c r="DK6" s="22">
        <f t="shared" si="12"/>
        <v>62.11</v>
      </c>
      <c r="DL6" s="22">
        <f t="shared" si="12"/>
        <v>62.38</v>
      </c>
      <c r="DM6" s="22">
        <f t="shared" si="12"/>
        <v>47.5</v>
      </c>
      <c r="DN6" s="22">
        <f t="shared" si="12"/>
        <v>48.41</v>
      </c>
      <c r="DO6" s="22">
        <f t="shared" si="12"/>
        <v>50.02</v>
      </c>
      <c r="DP6" s="22">
        <f t="shared" si="12"/>
        <v>51.38</v>
      </c>
      <c r="DQ6" s="22">
        <f t="shared" si="12"/>
        <v>52.3</v>
      </c>
      <c r="DR6" s="21" t="str">
        <f>IF(DR7="","",IF(DR7="-","【-】","【"&amp;SUBSTITUTE(TEXT(DR7,"#,##0.00"),"-","△")&amp;"】"))</f>
        <v>【52.41】</v>
      </c>
      <c r="DS6" s="22">
        <f>IF(DS7="",NA(),DS7)</f>
        <v>19.420000000000002</v>
      </c>
      <c r="DT6" s="22">
        <f t="shared" ref="DT6:EB6" si="13">IF(DT7="",NA(),DT7)</f>
        <v>18.68</v>
      </c>
      <c r="DU6" s="22">
        <f t="shared" si="13"/>
        <v>21.52</v>
      </c>
      <c r="DV6" s="22">
        <f t="shared" si="13"/>
        <v>20.8</v>
      </c>
      <c r="DW6" s="22">
        <f t="shared" si="13"/>
        <v>21.6</v>
      </c>
      <c r="DX6" s="22">
        <f t="shared" si="13"/>
        <v>17.399999999999999</v>
      </c>
      <c r="DY6" s="22">
        <f t="shared" si="13"/>
        <v>18.64</v>
      </c>
      <c r="DZ6" s="22">
        <f t="shared" si="13"/>
        <v>19.510000000000002</v>
      </c>
      <c r="EA6" s="22">
        <f t="shared" si="13"/>
        <v>21.6</v>
      </c>
      <c r="EB6" s="22">
        <f t="shared" si="13"/>
        <v>23.36</v>
      </c>
      <c r="EC6" s="21" t="str">
        <f>IF(EC7="","",IF(EC7="-","【-】","【"&amp;SUBSTITUTE(TEXT(EC7,"#,##0.00"),"-","△")&amp;"】"))</f>
        <v>【26.78】</v>
      </c>
      <c r="ED6" s="22">
        <f>IF(ED7="",NA(),ED7)</f>
        <v>0.25</v>
      </c>
      <c r="EE6" s="22">
        <f t="shared" ref="EE6:EM6" si="14">IF(EE7="",NA(),EE7)</f>
        <v>0.68</v>
      </c>
      <c r="EF6" s="22">
        <f t="shared" si="14"/>
        <v>0.46</v>
      </c>
      <c r="EG6" s="22">
        <f t="shared" si="14"/>
        <v>0.63</v>
      </c>
      <c r="EH6" s="22">
        <f t="shared" si="14"/>
        <v>0.17</v>
      </c>
      <c r="EI6" s="22">
        <f t="shared" si="14"/>
        <v>0.4</v>
      </c>
      <c r="EJ6" s="22">
        <f t="shared" si="14"/>
        <v>0.36</v>
      </c>
      <c r="EK6" s="22">
        <f t="shared" si="14"/>
        <v>0.56999999999999995</v>
      </c>
      <c r="EL6" s="22">
        <f t="shared" si="14"/>
        <v>0.56000000000000005</v>
      </c>
      <c r="EM6" s="22">
        <f t="shared" si="14"/>
        <v>0.54</v>
      </c>
      <c r="EN6" s="21" t="str">
        <f>IF(EN7="","",IF(EN7="-","【-】","【"&amp;SUBSTITUTE(TEXT(EN7,"#,##0.00"),"-","△")&amp;"】"))</f>
        <v>【0.59】</v>
      </c>
    </row>
    <row r="7" spans="1:144" s="23" customFormat="1" x14ac:dyDescent="0.2">
      <c r="A7" s="15"/>
      <c r="B7" s="24">
        <v>2024</v>
      </c>
      <c r="C7" s="24">
        <v>303810</v>
      </c>
      <c r="D7" s="24">
        <v>46</v>
      </c>
      <c r="E7" s="24">
        <v>1</v>
      </c>
      <c r="F7" s="24">
        <v>0</v>
      </c>
      <c r="G7" s="24">
        <v>1</v>
      </c>
      <c r="H7" s="24" t="s">
        <v>93</v>
      </c>
      <c r="I7" s="24" t="s">
        <v>94</v>
      </c>
      <c r="J7" s="24" t="s">
        <v>95</v>
      </c>
      <c r="K7" s="24" t="s">
        <v>96</v>
      </c>
      <c r="L7" s="24" t="s">
        <v>97</v>
      </c>
      <c r="M7" s="24" t="s">
        <v>98</v>
      </c>
      <c r="N7" s="25" t="s">
        <v>99</v>
      </c>
      <c r="O7" s="25">
        <v>81.23</v>
      </c>
      <c r="P7" s="25">
        <v>99.14</v>
      </c>
      <c r="Q7" s="25">
        <v>2442</v>
      </c>
      <c r="R7" s="25">
        <v>6324</v>
      </c>
      <c r="S7" s="25">
        <v>12.77</v>
      </c>
      <c r="T7" s="25">
        <v>495.22</v>
      </c>
      <c r="U7" s="25">
        <v>6193</v>
      </c>
      <c r="V7" s="25">
        <v>12.77</v>
      </c>
      <c r="W7" s="25">
        <v>484.96</v>
      </c>
      <c r="X7" s="25">
        <v>112.95</v>
      </c>
      <c r="Y7" s="25">
        <v>112.19</v>
      </c>
      <c r="Z7" s="25">
        <v>104.42</v>
      </c>
      <c r="AA7" s="25">
        <v>104.84</v>
      </c>
      <c r="AB7" s="25">
        <v>109.54</v>
      </c>
      <c r="AC7" s="25">
        <v>105.34</v>
      </c>
      <c r="AD7" s="25">
        <v>105.77</v>
      </c>
      <c r="AE7" s="25">
        <v>104.82</v>
      </c>
      <c r="AF7" s="25">
        <v>106.46</v>
      </c>
      <c r="AG7" s="25">
        <v>103.41</v>
      </c>
      <c r="AH7" s="25">
        <v>107.26</v>
      </c>
      <c r="AI7" s="25">
        <v>0</v>
      </c>
      <c r="AJ7" s="25">
        <v>0</v>
      </c>
      <c r="AK7" s="25">
        <v>0</v>
      </c>
      <c r="AL7" s="25">
        <v>0</v>
      </c>
      <c r="AM7" s="25">
        <v>0</v>
      </c>
      <c r="AN7" s="25">
        <v>24.04</v>
      </c>
      <c r="AO7" s="25">
        <v>28.03</v>
      </c>
      <c r="AP7" s="25">
        <v>26.73</v>
      </c>
      <c r="AQ7" s="25">
        <v>27.85</v>
      </c>
      <c r="AR7" s="25">
        <v>28</v>
      </c>
      <c r="AS7" s="25">
        <v>1.61</v>
      </c>
      <c r="AT7" s="25">
        <v>703.84</v>
      </c>
      <c r="AU7" s="25">
        <v>786.34</v>
      </c>
      <c r="AV7" s="25">
        <v>765.44</v>
      </c>
      <c r="AW7" s="25">
        <v>599.08000000000004</v>
      </c>
      <c r="AX7" s="25">
        <v>838.13</v>
      </c>
      <c r="AY7" s="25">
        <v>305.08</v>
      </c>
      <c r="AZ7" s="25">
        <v>305.33999999999997</v>
      </c>
      <c r="BA7" s="25">
        <v>310.01</v>
      </c>
      <c r="BB7" s="25">
        <v>311.12</v>
      </c>
      <c r="BC7" s="25">
        <v>293.51</v>
      </c>
      <c r="BD7" s="25">
        <v>239.69</v>
      </c>
      <c r="BE7" s="25">
        <v>298.83</v>
      </c>
      <c r="BF7" s="25">
        <v>258.92</v>
      </c>
      <c r="BG7" s="25">
        <v>281.26</v>
      </c>
      <c r="BH7" s="25">
        <v>305.8</v>
      </c>
      <c r="BI7" s="25">
        <v>260.62</v>
      </c>
      <c r="BJ7" s="25">
        <v>585.59</v>
      </c>
      <c r="BK7" s="25">
        <v>561.34</v>
      </c>
      <c r="BL7" s="25">
        <v>538.33000000000004</v>
      </c>
      <c r="BM7" s="25">
        <v>515.14</v>
      </c>
      <c r="BN7" s="25">
        <v>498.34</v>
      </c>
      <c r="BO7" s="25">
        <v>264.86</v>
      </c>
      <c r="BP7" s="25">
        <v>96.71</v>
      </c>
      <c r="BQ7" s="25">
        <v>109.9</v>
      </c>
      <c r="BR7" s="25">
        <v>87.07</v>
      </c>
      <c r="BS7" s="25">
        <v>88.36</v>
      </c>
      <c r="BT7" s="25">
        <v>108.25</v>
      </c>
      <c r="BU7" s="25">
        <v>82.78</v>
      </c>
      <c r="BV7" s="25">
        <v>84.82</v>
      </c>
      <c r="BW7" s="25">
        <v>82.29</v>
      </c>
      <c r="BX7" s="25">
        <v>84.16</v>
      </c>
      <c r="BY7" s="25">
        <v>81.45</v>
      </c>
      <c r="BZ7" s="25">
        <v>97.59</v>
      </c>
      <c r="CA7" s="25">
        <v>117.12</v>
      </c>
      <c r="CB7" s="25">
        <v>117.26</v>
      </c>
      <c r="CC7" s="25">
        <v>130.85</v>
      </c>
      <c r="CD7" s="25">
        <v>130.19</v>
      </c>
      <c r="CE7" s="25">
        <v>128.91</v>
      </c>
      <c r="CF7" s="25">
        <v>225.09</v>
      </c>
      <c r="CG7" s="25">
        <v>224.82</v>
      </c>
      <c r="CH7" s="25">
        <v>230.85</v>
      </c>
      <c r="CI7" s="25">
        <v>230.21</v>
      </c>
      <c r="CJ7" s="25">
        <v>240.31</v>
      </c>
      <c r="CK7" s="25">
        <v>181.66</v>
      </c>
      <c r="CL7" s="25">
        <v>48.16</v>
      </c>
      <c r="CM7" s="25">
        <v>47.72</v>
      </c>
      <c r="CN7" s="25">
        <v>43.83</v>
      </c>
      <c r="CO7" s="25">
        <v>43.35</v>
      </c>
      <c r="CP7" s="25">
        <v>41.59</v>
      </c>
      <c r="CQ7" s="25">
        <v>49.38</v>
      </c>
      <c r="CR7" s="25">
        <v>50.09</v>
      </c>
      <c r="CS7" s="25">
        <v>50.1</v>
      </c>
      <c r="CT7" s="25">
        <v>49.76</v>
      </c>
      <c r="CU7" s="25">
        <v>49.74</v>
      </c>
      <c r="CV7" s="25">
        <v>60.21</v>
      </c>
      <c r="CW7" s="25">
        <v>95.01</v>
      </c>
      <c r="CX7" s="25">
        <v>94.3</v>
      </c>
      <c r="CY7" s="25">
        <v>96.29</v>
      </c>
      <c r="CZ7" s="25">
        <v>93.89</v>
      </c>
      <c r="DA7" s="25">
        <v>96.65</v>
      </c>
      <c r="DB7" s="25">
        <v>78.010000000000005</v>
      </c>
      <c r="DC7" s="25">
        <v>77.599999999999994</v>
      </c>
      <c r="DD7" s="25">
        <v>77.3</v>
      </c>
      <c r="DE7" s="25">
        <v>76.64</v>
      </c>
      <c r="DF7" s="25">
        <v>75.37</v>
      </c>
      <c r="DG7" s="25">
        <v>89.21</v>
      </c>
      <c r="DH7" s="25">
        <v>58.99</v>
      </c>
      <c r="DI7" s="25">
        <v>59.67</v>
      </c>
      <c r="DJ7" s="25">
        <v>60.95</v>
      </c>
      <c r="DK7" s="25">
        <v>62.11</v>
      </c>
      <c r="DL7" s="25">
        <v>62.38</v>
      </c>
      <c r="DM7" s="25">
        <v>47.5</v>
      </c>
      <c r="DN7" s="25">
        <v>48.41</v>
      </c>
      <c r="DO7" s="25">
        <v>50.02</v>
      </c>
      <c r="DP7" s="25">
        <v>51.38</v>
      </c>
      <c r="DQ7" s="25">
        <v>52.3</v>
      </c>
      <c r="DR7" s="25">
        <v>52.41</v>
      </c>
      <c r="DS7" s="25">
        <v>19.420000000000002</v>
      </c>
      <c r="DT7" s="25">
        <v>18.68</v>
      </c>
      <c r="DU7" s="25">
        <v>21.52</v>
      </c>
      <c r="DV7" s="25">
        <v>20.8</v>
      </c>
      <c r="DW7" s="25">
        <v>21.6</v>
      </c>
      <c r="DX7" s="25">
        <v>17.399999999999999</v>
      </c>
      <c r="DY7" s="25">
        <v>18.64</v>
      </c>
      <c r="DZ7" s="25">
        <v>19.510000000000002</v>
      </c>
      <c r="EA7" s="25">
        <v>21.6</v>
      </c>
      <c r="EB7" s="25">
        <v>23.36</v>
      </c>
      <c r="EC7" s="25">
        <v>26.78</v>
      </c>
      <c r="ED7" s="25">
        <v>0.25</v>
      </c>
      <c r="EE7" s="25">
        <v>0.68</v>
      </c>
      <c r="EF7" s="25">
        <v>0.46</v>
      </c>
      <c r="EG7" s="25">
        <v>0.63</v>
      </c>
      <c r="EH7" s="25">
        <v>0.17</v>
      </c>
      <c r="EI7" s="25">
        <v>0.4</v>
      </c>
      <c r="EJ7" s="25">
        <v>0.36</v>
      </c>
      <c r="EK7" s="25">
        <v>0.56999999999999995</v>
      </c>
      <c r="EL7" s="25">
        <v>0.56000000000000005</v>
      </c>
      <c r="EM7" s="25">
        <v>0.54</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浦出 京子</cp:lastModifiedBy>
  <dcterms:created xsi:type="dcterms:W3CDTF">2025-12-12T09:20:52Z</dcterms:created>
  <dcterms:modified xsi:type="dcterms:W3CDTF">2026-02-01T23:08:46Z</dcterms:modified>
  <cp:category/>
</cp:coreProperties>
</file>